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0" windowWidth="9900" windowHeight="9510" activeTab="2"/>
  </bookViews>
  <sheets>
    <sheet name="MECCANICI" sheetId="1" r:id="rId1"/>
    <sheet name="ELETTRICI" sheetId="2" r:id="rId2"/>
    <sheet name="LISTA LAVORAZIONI" sheetId="3" r:id="rId3"/>
    <sheet name="Foglio2" sheetId="4" r:id="rId4"/>
    <sheet name="Foglio3" sheetId="5" r:id="rId5"/>
  </sheets>
  <externalReferences>
    <externalReference r:id="rId8"/>
    <externalReference r:id="rId9"/>
  </externalReferences>
  <definedNames>
    <definedName name="_xlnm.Print_Area" localSheetId="1">'ELETTRICI'!$A$2:$O$74</definedName>
    <definedName name="_xlnm.Print_Area" localSheetId="2">'LISTA LAVORAZIONI'!$A$2:$G$328</definedName>
    <definedName name="_xlnm.Print_Titles" localSheetId="1">'ELETTRICI'!$2:$2</definedName>
    <definedName name="_xlnm.Print_Titles" localSheetId="2">'LISTA LAVORAZIONI'!$1:$1</definedName>
    <definedName name="_xlnm.Print_Titles" localSheetId="0">'MECCANICI'!$1:$5</definedName>
  </definedNames>
  <calcPr fullCalcOnLoad="1"/>
</workbook>
</file>

<file path=xl/sharedStrings.xml><?xml version="1.0" encoding="utf-8"?>
<sst xmlns="http://schemas.openxmlformats.org/spreadsheetml/2006/main" count="577" uniqueCount="385">
  <si>
    <t xml:space="preserve">PUNTO LUCE DI SICUREZZA SOTTOTRACCIA eseguito con cavo NO7V-K posato entro tubazione flessible corrugata in PVC 16/25 mm, compreso quota parte scatola di derivazione dalla dorsale di distribuzione e cavo tipo FG7OR 0,6/1 kV della dorsale di distribuzione </t>
  </si>
  <si>
    <t>PUNTO LUCE ESTERNO IP 55 eseguito con cavo FG7OR 0,6/1 kV posato entro tubo TAZ 16/20 mm, apparecchiatura componibile serie standard modulare IP 55 montata in scatola da esterno in lega, realizzato in vista e completo di scatola di contenimento apparecchi</t>
  </si>
  <si>
    <t>PUNTO LUCE DI SICUREZZA ESTERNO IP 55 eseguito con cavo FG7OR 0,6/1 kV posato entro tubo taz 16/20 mm, quota parte scatola di derivazione dalla dorsale di distribuzione e cavo tipo FG7OR 0,6/1 kV della dorsale di distribuzione principale, morsetti di deri</t>
  </si>
  <si>
    <t>PUNTO PRESA SOTTOTRACCIA TIPO 2x10A + T con interruttore automatico realizzato con apparecchiatura componibile serie standard modulare montata in scatola da incasso, realizzato sottotraccia completo di scatola contenimento apparecchiatura, apparecchiatura</t>
  </si>
  <si>
    <t>PUNTO PRESA SOTTOTRACCIA TIPO 2x10/16A + T con interruttore automatico realizzato con apparecchiatura componibile serie standard modulare montata in scatola da incasso, realizzato sottotraccia completo di scatola contenimento apparecchiatura, apparecchiat</t>
  </si>
  <si>
    <t>PUNTO PRESA SOTTOTRACCIA TIPO 2x10/16A + T UNIVERSALE con interruttore automatico realizzato con apparecchiatura componibile serie standard modulare montata in scatola da incasso, realizzato sottotraccia completo di scatola contenimento apparecchiatura, a</t>
  </si>
  <si>
    <t>PUNTO PRESA COMBINATA SOTTOTRACCIA CON 2 PRESE RJ45 5E + 1 PRESA TV , realizzato con apparecchiatura componibile serie standard modulare montata in scatola da incasso, eseguito sottotraccia completo di scatola contenimento apparecchiatura, apparecchiatura</t>
  </si>
  <si>
    <t>3.33 - M.22.1</t>
  </si>
  <si>
    <t>Bagno per disabili completo</t>
  </si>
  <si>
    <t xml:space="preserve">VASO A CACCIATA </t>
  </si>
  <si>
    <t>LAVABO</t>
  </si>
  <si>
    <r>
      <t xml:space="preserve">LISTA DELLE VOCI A CORPO ED A MISURA PER L'ESECUZIONE DEGLI  </t>
    </r>
    <r>
      <rPr>
        <b/>
        <sz val="12"/>
        <rFont val="Arial"/>
        <family val="2"/>
      </rPr>
      <t>IMPIANTI ELETTRICI</t>
    </r>
  </si>
  <si>
    <r>
      <t xml:space="preserve">LISTA DELLE VOCI A CORPO ED A MISURA PER L'ESECUZIONE DEGLI  </t>
    </r>
    <r>
      <rPr>
        <b/>
        <sz val="12"/>
        <rFont val="Arial"/>
        <family val="2"/>
      </rPr>
      <t>IMPIANTI MECCANICI</t>
    </r>
  </si>
  <si>
    <t>1.5 -    IM.04.1</t>
  </si>
  <si>
    <t>1.8 -    IM.07.1</t>
  </si>
  <si>
    <t>1.10 -    IM.09</t>
  </si>
  <si>
    <t>1.11 -    IM.10</t>
  </si>
  <si>
    <t>1.12 -    IM.11.1</t>
  </si>
  <si>
    <t>1.13 -    IM.12.1</t>
  </si>
  <si>
    <t>2.1 -    IM.13.1</t>
  </si>
  <si>
    <t>2.2 -    IM.14.1</t>
  </si>
  <si>
    <t>2.4 -    IM.15.1</t>
  </si>
  <si>
    <t>2.5 -    IM.15.2</t>
  </si>
  <si>
    <t>2.6 -    IM.16.1</t>
  </si>
  <si>
    <t>2.7 -    IM.16.2</t>
  </si>
  <si>
    <t>2.8 -    IM.17.1</t>
  </si>
  <si>
    <t>2.9 -    IM.17.2</t>
  </si>
  <si>
    <t>2.10 -    IM.14.2</t>
  </si>
  <si>
    <t>2.11 -    IM.14.3</t>
  </si>
  <si>
    <t>2.12 -    IM.18.1</t>
  </si>
  <si>
    <t>3.1 -    IM.19.1</t>
  </si>
  <si>
    <t>3.2 -    IM.20.1</t>
  </si>
  <si>
    <t>3.3 -    IM.21.1</t>
  </si>
  <si>
    <t>3.4 -    IM.22.1</t>
  </si>
  <si>
    <t>3.6 -    IM.13.2</t>
  </si>
  <si>
    <t>3.7 -    IM.24.1</t>
  </si>
  <si>
    <t>3.9 -    IM.15.3</t>
  </si>
  <si>
    <t>3.10 -    IM.15.1</t>
  </si>
  <si>
    <t>3.11 -    IM.15.2</t>
  </si>
  <si>
    <t>3.12 -    IM.25.1</t>
  </si>
  <si>
    <t>3.13 -    IM.16.2</t>
  </si>
  <si>
    <t>3.14 -    IM.16.1</t>
  </si>
  <si>
    <t>3.15 -    IM.26.1</t>
  </si>
  <si>
    <t>3.16 -    IM.17.1</t>
  </si>
  <si>
    <t>3.17 -    IM.17.2</t>
  </si>
  <si>
    <t>3.18 -    IM.17.3</t>
  </si>
  <si>
    <t>3.19 -    IM.14.5</t>
  </si>
  <si>
    <t>3.20 -    IM.18.1</t>
  </si>
  <si>
    <t>3.21 -    IM.13.2</t>
  </si>
  <si>
    <t>3.22 -    IM.14.4</t>
  </si>
  <si>
    <t>3.23 -    IM.13.1</t>
  </si>
  <si>
    <t>3.24 -    IM.13.3</t>
  </si>
  <si>
    <t>3.25 -    IM.24.1</t>
  </si>
  <si>
    <t>3.26 -    IM.24.2</t>
  </si>
  <si>
    <t>3.27 -    IM.24.3</t>
  </si>
  <si>
    <t>3.28 -    IM.24.4</t>
  </si>
  <si>
    <t>3.29 -    IM.27.1</t>
  </si>
  <si>
    <t>3.30 -    IM.28.1</t>
  </si>
  <si>
    <t>3.31 -    IM.29.1</t>
  </si>
  <si>
    <t>3.32 -    IM.29.2</t>
  </si>
  <si>
    <t>3.34 -    IM.22.2</t>
  </si>
  <si>
    <t>3.35 -    IM.30</t>
  </si>
  <si>
    <t>3.36 -    IM.31</t>
  </si>
  <si>
    <t>3.37 -    IM.32</t>
  </si>
  <si>
    <t>4.1 -    IM.33.1</t>
  </si>
  <si>
    <t>4.2 -    IM.34.1</t>
  </si>
  <si>
    <t>4.3 -    IM.35.1</t>
  </si>
  <si>
    <t>4.4 -    IM.36.1</t>
  </si>
  <si>
    <t>4.5 -    IM.37.1</t>
  </si>
  <si>
    <t>4.6 -    IM.37.2</t>
  </si>
  <si>
    <t>4.8 -    IM.39.1</t>
  </si>
  <si>
    <t>4.9 -    IM.40.1</t>
  </si>
  <si>
    <t>4.10 -    IM.40.2</t>
  </si>
  <si>
    <t>4.11 -    IM.41.1</t>
  </si>
  <si>
    <t>4.12 -    IM.42</t>
  </si>
  <si>
    <t>5.2 -    IM.44.1</t>
  </si>
  <si>
    <t>5.3 -    IM.45.1</t>
  </si>
  <si>
    <t>5.4 -    IM.46.1</t>
  </si>
  <si>
    <t>5.5 -    IM.46.2</t>
  </si>
  <si>
    <t>5.6-    IM.47.1</t>
  </si>
  <si>
    <t>5.8 -    IM.18.2</t>
  </si>
  <si>
    <t>5.9 -    IM.18.4</t>
  </si>
  <si>
    <t>5.10 -    IM.33.2</t>
  </si>
  <si>
    <t>5.11 -    IM.34.2</t>
  </si>
  <si>
    <t>5.12 -    IM.37.3</t>
  </si>
  <si>
    <t>5.13 -    IM.50.1</t>
  </si>
  <si>
    <t>5.14 -    IM.40.3</t>
  </si>
  <si>
    <t>5.15 -    IM.42</t>
  </si>
  <si>
    <t>5.16 -    IM.39.1</t>
  </si>
  <si>
    <t>1.1 -       IM.01.02</t>
  </si>
  <si>
    <t>1.2 -       IM.01.01</t>
  </si>
  <si>
    <t>1.3 -       IM.02.1</t>
  </si>
  <si>
    <t>1.4 -    IM.03.1</t>
  </si>
  <si>
    <t>6.1 -      IM.51</t>
  </si>
  <si>
    <t>6.2 -      IM.52</t>
  </si>
  <si>
    <t>6.3 -      IM.53</t>
  </si>
  <si>
    <t>6.4 -      IM.54</t>
  </si>
  <si>
    <t>5.7 -      IM.48</t>
  </si>
  <si>
    <t>5.1 -      IM.43</t>
  </si>
  <si>
    <t>4.7 -      IM.38</t>
  </si>
  <si>
    <t>3.8 -      IM.09</t>
  </si>
  <si>
    <t>3.5 -      IM.23</t>
  </si>
  <si>
    <t>2.3 -      IM.09</t>
  </si>
  <si>
    <t>1.9 -      IM.08</t>
  </si>
  <si>
    <t>1.7 -      IM.06</t>
  </si>
  <si>
    <t>1.6 -      IM.05</t>
  </si>
  <si>
    <t>PUNTO PRESA ESTERNO IP 55 tipo 2x16A + T con interruttore automatico eseguito con apparecchiatura componibile serie standard modulare montata in scatola da esterno in materiale plastico, realizzato in vista completo di scatola di contenimento apparecchiat</t>
  </si>
  <si>
    <t>PUNTO ALIMENTAZIONE PER POSTAZIONE LAVORO eseguito sottotraccia con apparecchiatura componibile serie standard modulare montata in scatola da incasso del tipo a tre sezioni distinte per un numero massimo di 18 moduli su tre file,  supporto e placca di fin</t>
  </si>
  <si>
    <t xml:space="preserve">PUNTO TORRETTA DI ALIMENTAZIONE PER POSTAZIONE LAVORO eseguita sottopavimento con apparecchiatura componibile serie standard modulare montata su torretta per montaggio a pavimento a 2 sezioni su due piani sino a 10 moduli complessivi,  supporti e placche </t>
  </si>
  <si>
    <t>PUNTO PRESA DA ESTERNO SEZIONATA E INTERBLOCCATA CEE 17 2P+T a 250 V realizzato con tubazioni in acciaio zincato, presa CEE 17 2P+T/6 h  sezionata e interbloccata con unico commutatore e protetta con fusibile, con involucro IP 65 realizzato in materiale t</t>
  </si>
  <si>
    <t>PUNTO DI ALIMENTAZIONE SOTTOTRACCIA PER APPARECCHIO UTILIZZATORE FISSO MONOFASE 16A SEZIONATO a 250 V max 2 kW/3 conduttori + terra, realizzato con tubazioni  in PVC flessibile corrugato incassate a parete/pavimento, interruttore automatico magnetotermico</t>
  </si>
  <si>
    <t>PUNTO ALIMENTAZIONE DA ESTERNO IP 55 PER APPARECCHIO UTILIZZATORE FISSO MONOFASE 16 A SEZIONATO a 250 V max 2 kW/3 conduttori + terra, realizzato con tubazioni in acciaio zincato, interruttore automatico magneto-termico bipolare 16 A alloggiato in  involu</t>
  </si>
  <si>
    <t xml:space="preserve">ECONOMIA PER MONTAGGI </t>
  </si>
  <si>
    <t>ASSISTENZA MURARIA</t>
  </si>
  <si>
    <t>(vedi nota)</t>
  </si>
  <si>
    <t>corpo</t>
  </si>
  <si>
    <t>(nota) Il ribasso esplicitato su queste due specifiche voci si intenderà applicato contrattualmente all’Elenco Prezzi Generale per opere non comprese in progetto, (documento AR30) allegato al contratto, al fine di formare i compensi delle opere ad economia ovvero quelli riferiti alle opere impreviste; quanto sopra se applicabili agli specifici casi effettivamente realizzati..</t>
  </si>
  <si>
    <t>PULSANTE DI EMERGENZA IN CASSETTA di lamiera stagna verniciata di colore rosso con sportello amteriore munito di vetro frangibile e serratura a chiave, completo di pulsante con contatto NA instabile, lampada di segnalazione presenza tensione al neon, da i</t>
  </si>
  <si>
    <t xml:space="preserve">COLLEGAMENTO A TERRA DI MASSA METALLICA di sezione 6 mmq eseguito con tubi in PVC corrugato flessibile sottotraccia, realizzato mediante bullone passante o saldato e dado con rondella, oppure collare serratubo con morsetto a  vite o altro idoneo mezzo di </t>
  </si>
  <si>
    <t>COLLEGAMENTO A TERRA DI MASSA METALLICA di sezione 6 mmq eseguito con tubi in PVC da esterno, realizzato mediante bullone passante o saldato e dado con rondella, oppure collare serratubo con morsetto a  vite o altro idoneo mezzo di giunzione; compreso cap</t>
  </si>
  <si>
    <t xml:space="preserve">COLLEGAMENTO A TERRA DI MASSA METALLICA eseguito con tubi da esterno in acciaio (TAZ), mediante bullone passante o saldato e dado con rondella, oppure collare serratubo con morsetto a vite o altro idoneo mezzo di giunzione; compreso capocorda per cavo ed </t>
  </si>
  <si>
    <t xml:space="preserve">IMPIANTO DI CHIAMATA DI SOCCORSO PER SERVIZIO DISABILI completo eseguito con apparecchiature componibili serie standard montate in scatole da incasso, realizzato sottotraccia completo di scatole di contenimento apparecchi, apparecchi, supporti e placche, </t>
  </si>
  <si>
    <t>SENSORE VOLUMETRICO A DOPPIA TECNOLOGIA indirizzato con tecnologia passiva all’infrarosso ed attiva a microonde con oscillatore risonante ed antenna planare, portata non inferiore a 15 m, apertura del fascio non inferiore a 130° sui piani orizzontale e ve</t>
  </si>
  <si>
    <t>TASTIERA ABILITAZIONE/DISABILITAZIONE impianto di controlo accessi, con possibilità di memorizzazione di almeno 5 codici numerici su memoria permanente, con codice master di accesso alla programmazione, blocco temporaneo dopo un numero di errori preselezi</t>
  </si>
  <si>
    <t>COMPUTO DEFINITIVO OPERE ELETTRICHE: descrizione</t>
  </si>
  <si>
    <t>EL 9</t>
  </si>
  <si>
    <t>CANALIZZAZIONE PORTACAVI CHIUSA IN ACCIAIO ZINCATO a caldo tipo sendzmir, Fe P02 G Z200, DIMENSIONI 200x75 mm, UNI 5753 (1/1984), CEI 23-31, grado di protezione IP 40, dotata di Marchio di Qualità, installata a parete o soffitto in orizzontale o in vertic</t>
  </si>
  <si>
    <t>CANALIZZAZIONE PORTACAVI CHIUSA IN ACCIAIO ZINCATO a caldo tipo sendzmir, Fe P02 G Z200, DIMENSIONI 400x75 mm, UNI 5753 (1/1984), CEI 23-31, grado di protezione IP 40, dotata di Marchio di Qualità, installata a parete o soffitto in orizzontale o in vertic</t>
  </si>
  <si>
    <t>EL 27</t>
  </si>
  <si>
    <t>EL 28</t>
  </si>
  <si>
    <t>EL 29</t>
  </si>
  <si>
    <t>EL 30</t>
  </si>
  <si>
    <t>EL 31</t>
  </si>
  <si>
    <t>EL 32</t>
  </si>
  <si>
    <t>EL 33</t>
  </si>
  <si>
    <t>EL 34</t>
  </si>
  <si>
    <t>EL 35</t>
  </si>
  <si>
    <t>EL 36</t>
  </si>
  <si>
    <t>EL 37</t>
  </si>
  <si>
    <t>EL 38</t>
  </si>
  <si>
    <t>EL 39</t>
  </si>
  <si>
    <t>EL 40</t>
  </si>
  <si>
    <t>EL 41</t>
  </si>
  <si>
    <t>EL 42</t>
  </si>
  <si>
    <t>EL 43</t>
  </si>
  <si>
    <t>EL 44</t>
  </si>
  <si>
    <t>EL 45</t>
  </si>
  <si>
    <t>EL 46</t>
  </si>
  <si>
    <t>EL 47</t>
  </si>
  <si>
    <t>EL 48</t>
  </si>
  <si>
    <t>EL 49</t>
  </si>
  <si>
    <t>EL 50</t>
  </si>
  <si>
    <t>QUADRO ELETTRICO PIANO SCANTINATO MUSEO CONFORME A SCHEMA ELABORATO EL STA 10 contenente le apparecchiature di comando e controllo montate e connesse ivi indicate compresi oneri per montaggio, trasporto, opere accessorie per installazione e collegamento a</t>
  </si>
  <si>
    <t>EL 51</t>
  </si>
  <si>
    <t>QUADRO ELETTRICO PIANO TERRA-AMMEZZATO MUSEO CONFORME A SCHEMA ELABORATO EL STA 11contenente le apparecchiature di comando e controllo montate e connesse ivi indicate compresi oneri per montaggio, trasporto, opere accessorie per installazione e collegamen</t>
  </si>
  <si>
    <t>EL 52</t>
  </si>
  <si>
    <t>EL 53</t>
  </si>
  <si>
    <t>EL 54</t>
  </si>
  <si>
    <t>EL 55</t>
  </si>
  <si>
    <t>EL 56</t>
  </si>
  <si>
    <t>EL 57</t>
  </si>
  <si>
    <t>EL 58</t>
  </si>
  <si>
    <t>EL 59</t>
  </si>
  <si>
    <t>EL 60</t>
  </si>
  <si>
    <t>EL 61</t>
  </si>
  <si>
    <t>Fornitura e posa in opera di ARMADIO  TD tipo rack 19" a 48 unità per impianti telefonici – trasmissione dati costituito da armadio in lamiera d’acciaio di dimensioni indicative H2025xL600xP400 mm comprensivo di  pannello di alimentazione con n. 6 prese U</t>
  </si>
  <si>
    <t>EL 62</t>
  </si>
  <si>
    <t>EL 63</t>
  </si>
  <si>
    <t>EL 64</t>
  </si>
  <si>
    <t>EL 65</t>
  </si>
  <si>
    <t>EL 66</t>
  </si>
  <si>
    <t>EL 67</t>
  </si>
  <si>
    <t>EL 68</t>
  </si>
  <si>
    <t>EL 69</t>
  </si>
  <si>
    <t>Eventuali correzioni del concorrente:</t>
  </si>
  <si>
    <t>……………………………………………………………………………………….</t>
  </si>
  <si>
    <t>Si dichiara, per la parte dei lavori a corpo, di prendere atto che l'indicazione delle voci e delle quantità non ha effetto sull'importo complessivo dell'offerta, che se pur determinato attraveerso l'applicazione dei prezzi unitari offerti alle quantità delle varie lavorazioni resta fisso ed invariabile ai sensi degli art. 19 comma 4 e 21 della Legge 109/94 e s.m.i.</t>
  </si>
  <si>
    <r>
      <t xml:space="preserve">IMPORTO COMPLESSIVO OFFERTO :  in cifre </t>
    </r>
    <r>
      <rPr>
        <i/>
        <sz val="9"/>
        <rFont val="Arial"/>
        <family val="2"/>
      </rPr>
      <t xml:space="preserve">Euro </t>
    </r>
    <r>
      <rPr>
        <sz val="9"/>
        <rFont val="Arial"/>
        <family val="2"/>
      </rPr>
      <t xml:space="preserve"> ……………….……………………  in lettere  </t>
    </r>
    <r>
      <rPr>
        <i/>
        <sz val="9"/>
        <rFont val="Arial"/>
        <family val="2"/>
      </rPr>
      <t xml:space="preserve">Euro  </t>
    </r>
    <r>
      <rPr>
        <sz val="9"/>
        <rFont val="Arial"/>
        <family val="2"/>
      </rPr>
      <t>………………………………….………………………………….…….....….……………...……</t>
    </r>
  </si>
  <si>
    <t>Conseguente ribasso percentuale offerto dell'importo complessivo posta a base di gara : ……...………………% (diconsi ……………………………………………………………………………….….…)</t>
  </si>
  <si>
    <t>TELECAMERA DA INTERNO PER VIDEO-SORVEGLIANZA fissa B/N per videosorveglianza con obiettivo grandangolare, illuminatore all’infrarosso e audio incorporato, sensore CCD da 1/3", avente le seguenti caratteristiche principali: alimentazione a 12 V c.c. tramit</t>
  </si>
  <si>
    <t>TELECAMERA DA ESTERNO PER VIDEO-SORVEGLIANZA fissa B/N per videosorveglianza con obiettivo grandangolare, illuminatore all’infrarosso e audio incorporato, avente caratteristiche identiche al precedente articolo, ma equipaggiata di custodia stagna per inst</t>
  </si>
  <si>
    <t>RIVELATORE DI FUMO PUNTIFORME OTTICO a microprocessore analogico con dispositivi di autoindirizzamento, rilevazione ed autocompensa-zione dell'eventuale polvere depositata sull'elemento sensibile, comprendente, all’interno di apposita custodia dotata di r</t>
  </si>
  <si>
    <t>PULSANTE MANUALE DI ALLARME INCENDIO analogico autoindirizzato alloggiato in custodia di ABS con schermo in materiale plastico trasparente, con grado di protezione non inferiore a IP 40, provvisto di circuito interno di codifica per identificazione da cen</t>
  </si>
  <si>
    <t xml:space="preserve">TARGA DI ALLARME OTTICO ACUSTICA, costituita da custodia in ABS con frontale traslucido in materiale plastico di colore rosso dotato di scritta ALLARME INCENDIO, equipaggiata con sirena piezoelettrica con pressione acustica di 80 Db a suono intermittente </t>
  </si>
  <si>
    <t>IMPIANTO VIDEOCITOFONICO A DUE POSTAZIONI INTERNE, composto da pulsantiera con telecamera, microfono, altoparlante esterna per montaggio a parete, due postazioni riceventi interne all’edificio, intercomunicabilità completa, ottima visione in caso di bassa</t>
  </si>
  <si>
    <t>MONITOR DA TAVOLO B/N 10“ completo di switcher a 4 vie per il collegamento di 4 videocamere e di sistema audio incorporato, per dialogo tra operatore e persona osservata dalla videocamera selezionata, avente le seguenti caratteristiche principali: aliment</t>
  </si>
  <si>
    <t>Fornitura e posa in opera entro tubazioni o canalizzazioni predisposte di CAVO A 8 FIBRE OTTICHE multimodali ad indice graduato, con conduttore centrale da 62,5 micron, conformi alle specifiche EIA/TIA 492 e alle Norme ISO 11801, del tipo a doppia capacit</t>
  </si>
  <si>
    <t>ESECUZIONE DI TRACCIA O FORO SU MURATURA DI PIETRAME O MISTA sino ad una sezione di 25 cmq eseguita con utensili a mano o con l’ausilio di piccoli mezzi meccanici per qualsiasi livello di piano di lavoro, la traccia od il foro dovrà avere sezione regolare</t>
  </si>
  <si>
    <t xml:space="preserve">ESECUZIONE DI TRACCIA O FORO SU MURATURA DI MATTONI PIENI sino ad una sezione di 25 cmq eseguita con utensili a mano o con l’ausilio di piccoli mezzi meccanici per qualsiasi livello di piano di lavoro, la traccia od il foro dovrà avere sezione regolare e </t>
  </si>
  <si>
    <t xml:space="preserve">ESECUZIONE DI TRACCIA O FORO SU MURATURA DI LATERIZI FORATI sino ad una sezione di 25 cmq eseguita con utensili a mano o con l’ausilio di piccoli mezzi meccanici per qualsiasi livello di piano di lavoro, la traccia od il foro dovrà avere sezione regolare </t>
  </si>
  <si>
    <t>MANODOPERA METALMECCANICA OPERAIO PROVETTO per installatori e montatori elettrici per valutazioni di opere in economia quali verifiche, smontaggi, assistenza, ecc.</t>
  </si>
  <si>
    <t>MANODOPERA METALMECCANICA OPERAIO SPECIALIZZATO per installatori e montatori elettrici per valutazioni di opere in economia quali verifiche, smontaggi, assistenza, ecc.</t>
  </si>
  <si>
    <t>MANODOPERA METALMECCANICA OPERAIO QUALIFICATO per installatori e montatori elettrici per valutazioni di opere in economia quali verifiche, smontaggi, assistenza, ecc.</t>
  </si>
  <si>
    <t>MANODOPERA METALMECCANICA OPERAIO COMUNE per installatori e montatori elettrici per valutazioni di opere in economia quali verifiche, smontaggi, assistenza, ecc.</t>
  </si>
  <si>
    <t>Totale (1)</t>
  </si>
  <si>
    <t>Totale (2)</t>
  </si>
  <si>
    <t>Totale (3)</t>
  </si>
  <si>
    <t>Totale (4)</t>
  </si>
  <si>
    <r>
      <t>Parziale</t>
    </r>
    <r>
      <rPr>
        <b/>
        <i/>
        <sz val="8"/>
        <rFont val="Arial"/>
        <family val="2"/>
      </rPr>
      <t xml:space="preserve"> (1)</t>
    </r>
  </si>
  <si>
    <r>
      <t>Parziale</t>
    </r>
    <r>
      <rPr>
        <b/>
        <i/>
        <sz val="8"/>
        <rFont val="Arial"/>
        <family val="2"/>
      </rPr>
      <t xml:space="preserve"> (2)</t>
    </r>
  </si>
  <si>
    <r>
      <t>Parziale</t>
    </r>
    <r>
      <rPr>
        <b/>
        <i/>
        <sz val="8"/>
        <rFont val="Arial"/>
        <family val="2"/>
      </rPr>
      <t xml:space="preserve"> (3)</t>
    </r>
  </si>
  <si>
    <r>
      <t>Parziale</t>
    </r>
    <r>
      <rPr>
        <b/>
        <i/>
        <sz val="8"/>
        <rFont val="Arial"/>
        <family val="2"/>
      </rPr>
      <t xml:space="preserve"> (4)</t>
    </r>
  </si>
  <si>
    <t>EL 1</t>
  </si>
  <si>
    <t>EL 2</t>
  </si>
  <si>
    <t>EL 3</t>
  </si>
  <si>
    <t>EL 4</t>
  </si>
  <si>
    <t>EL 5</t>
  </si>
  <si>
    <t>EL 6</t>
  </si>
  <si>
    <t>EL 7</t>
  </si>
  <si>
    <t>EL 8</t>
  </si>
  <si>
    <t>EL 10</t>
  </si>
  <si>
    <t>EL 11</t>
  </si>
  <si>
    <t>EL 12</t>
  </si>
  <si>
    <t>EL 13</t>
  </si>
  <si>
    <t>EL 14</t>
  </si>
  <si>
    <t>EL 15</t>
  </si>
  <si>
    <t>EL 16</t>
  </si>
  <si>
    <t>EL 17</t>
  </si>
  <si>
    <t>EL 18</t>
  </si>
  <si>
    <t>EL 19</t>
  </si>
  <si>
    <t>EL 20</t>
  </si>
  <si>
    <t>EL 21</t>
  </si>
  <si>
    <t>EL 22</t>
  </si>
  <si>
    <t>EL 23</t>
  </si>
  <si>
    <t>EL 24</t>
  </si>
  <si>
    <t>EL 25</t>
  </si>
  <si>
    <t>EL 26</t>
  </si>
  <si>
    <t>m</t>
  </si>
  <si>
    <t>VOCI SINTETICHE RIFERITE ALL'ELENCO DESCRITTIVO</t>
  </si>
  <si>
    <t>POMPA MONOBLOCCO AD ASSE ORIZZONTALE CON MOTORE NORMALIZZATO A TENUTA MECCANICA, ATTACCHI FLANGIATI portata - prevalenza da 3 mc/h con 15,7 mt.c.a. a 17 mc/h con 14,6 mt.c.a. Aspirazione 65 Mandata 40</t>
  </si>
  <si>
    <t>cad</t>
  </si>
  <si>
    <t>Num. Ord.</t>
  </si>
  <si>
    <t>LAVORI E FINITURE</t>
  </si>
  <si>
    <t>unità</t>
  </si>
  <si>
    <t xml:space="preserve">di </t>
  </si>
  <si>
    <t>TOTALE</t>
  </si>
  <si>
    <t>misura</t>
  </si>
  <si>
    <t>in cifre</t>
  </si>
  <si>
    <t>in lettere</t>
  </si>
  <si>
    <t xml:space="preserve"> DEI PREZZI  PER L'ESECUZIONE DELL'APPALTO</t>
  </si>
  <si>
    <t>Prezzo  unitario offerto</t>
  </si>
  <si>
    <t>prodotto : Quantità x Prezzo</t>
  </si>
  <si>
    <t>Elenco</t>
  </si>
  <si>
    <t>Prezzi</t>
  </si>
  <si>
    <t>n.ord. E.P.</t>
  </si>
  <si>
    <t>unità di misura</t>
  </si>
  <si>
    <t>quantità</t>
  </si>
  <si>
    <t xml:space="preserve"> (Riservata alla stazione appaltante)</t>
  </si>
  <si>
    <r>
      <t xml:space="preserve">LISTA DELLE VOCI A CORPO ED A MISURA PER L'ESECUZIONE DELLE </t>
    </r>
    <r>
      <rPr>
        <b/>
        <sz val="12"/>
        <rFont val="Arial"/>
        <family val="2"/>
      </rPr>
      <t>OPERE STRUTTURALI</t>
    </r>
  </si>
  <si>
    <t>PARTE SECONDA</t>
  </si>
  <si>
    <t>(Riservata alla ditta concorrente)</t>
  </si>
  <si>
    <t xml:space="preserve">PARTE PRIMA </t>
  </si>
  <si>
    <t>Quantità prevista</t>
  </si>
  <si>
    <r>
      <t xml:space="preserve">LISTA DELLE VOCI A CORPO ED A MISURA PER L'ESECUZIONE DELLE </t>
    </r>
    <r>
      <rPr>
        <b/>
        <sz val="12"/>
        <rFont val="Arial"/>
        <family val="2"/>
      </rPr>
      <t>OPERE EDILI</t>
    </r>
  </si>
  <si>
    <t>Num Ord</t>
  </si>
  <si>
    <t>Lavori e finiture</t>
  </si>
  <si>
    <t>Prezzi unitari</t>
  </si>
  <si>
    <t>Tariffa</t>
  </si>
  <si>
    <t>per l'esecuzione</t>
  </si>
  <si>
    <t>di</t>
  </si>
  <si>
    <t>QUANTITA'</t>
  </si>
  <si>
    <t>Totale</t>
  </si>
  <si>
    <t>dell'appalto</t>
  </si>
  <si>
    <t>lista delle lavorazioni a corpo ed a misura per l'esecuzione degli impianti meccanici</t>
  </si>
  <si>
    <t>POMPA MONOBLOCCO AD ASSE ORIZZONTALE CON MOTORE NORMALIZZATO A TENUTA MECCANICA, ATTACCHI FLANGIATI portata - prevalenza da 2 mc/h con 10,3 mt.c.a. a 10 mc/h con 8,5 mt.c.a. Aspirazione 50 Mandata 35</t>
  </si>
  <si>
    <t>POMPA GEMELLARE A ROTORE BAGNATO PER RISCALDAMENTO IDONEA PER MONTAGGIO SULLA TUBAZIONE, ATTACCHI FLANGIATI portata - prevalenza 17 mc/h - 9 mt. attacchi DN 80</t>
  </si>
  <si>
    <t xml:space="preserve">COLLETTORE PER FLUIDI CALDI 6 attacchi ai circuiti di distribuzione o raccolta 1 attacco al circuito principale 1 attacco per lo scarico </t>
  </si>
  <si>
    <t>VASO DI ESPANSIONE CHIUSO COLLAUDATO ISPESL capacità lt. 105</t>
  </si>
  <si>
    <t>MANOMETRO A QUADRANTE CONFORME A NORME ISPESL</t>
  </si>
  <si>
    <t xml:space="preserve">Fornitura e montaggio di una coppia di rubinetti e dei tubetti in rame </t>
  </si>
  <si>
    <t>TUBO IN ACCIAIO NERO SENZA SALDATURA   All'interno di una centrale tecnologica</t>
  </si>
  <si>
    <t>Kg</t>
  </si>
  <si>
    <t>COIBENTAZIONE PER TUBAZIONI PERCORSE DA ACQUA REFRIGERATA</t>
  </si>
  <si>
    <t>m²</t>
  </si>
  <si>
    <t>FINITURA ESTERNA IN ALLUMINIO</t>
  </si>
  <si>
    <t>Onere per lo svuotamento dell'impianto, la preparazione della centrale al nuovo assetto</t>
  </si>
  <si>
    <t>a corpo</t>
  </si>
  <si>
    <t>VALVOLA DI BILANCIAMENTO FLANGIATA DN 80</t>
  </si>
  <si>
    <t>FILTRO AD Y IN GHISA CON ATTACCHI FLANGIATI PN 16 DN 80</t>
  </si>
  <si>
    <t>TUBAZIONE IN RAME per distribuzione fluidi caldi e freddi (diam.int/diam.est in mm) d.i./d.e. 32/35</t>
  </si>
  <si>
    <t>GUAINA ISOLANTE per tubazioni percorse da fluidi caldi e freddi (diam.est del tubo/spessore isolante in mm) 35/19</t>
  </si>
  <si>
    <t>VENTILCONVETTORI A DUE TUBI VERTICALI A PARETE  FC4 (PFT=3990; PFS=2774; PT=4341; Q=686)</t>
  </si>
  <si>
    <t>VENTILCONVETTORI A DUE TUBI VERTICALI A PARETE  FC6 (PFT=5152;PFS=3531;PT=5509;Q=886)</t>
  </si>
  <si>
    <t>COPPIA DI COLLETTORI COMPLANARI PER FLUIDI REFRIGERATI derivazioni 4+4</t>
  </si>
  <si>
    <t>COPPIA DI COLLETTORI COMPLANARI PER FLUIDI REFRIGERATI derivazioni 6+6</t>
  </si>
  <si>
    <t>TUBAZIONE IN RAME RICOTTO per distribuzione orizzontale tra collettore e corpi scaldanti (d. esterno x spessore): d. 20x1 (kg/m 0,68)</t>
  </si>
  <si>
    <t>TUBAZIONE IN RAME RICOTTO per distribuzione orizzontale tra collettore e corpi scaldanti (d. esterno x spessore): d. 18x1 (kg/m 0,55)</t>
  </si>
  <si>
    <t>GUAINA ISOLANTE per tubazioni percorse da fluidi caldi e freddi (diam.est del tubo/spessore isolante in mm) 22/9</t>
  </si>
  <si>
    <t>GUAINA ISOLANTE per tubazioni percorse da fluidi caldi e freddi (diam.est del tubo/spessore isolante in mm) 20/9</t>
  </si>
  <si>
    <t>TUBO DI SCARICO IN POLIETILENE Ø 32 mm</t>
  </si>
  <si>
    <t>CONDIZIONATORE A SEZIONI COMPONIBILI prestazioni ventilatore di mandata (portata - prevalenza disponibile - potenza) 2.000 mc/h; 30 mm.c.a. potenzialità batteria di raffreddamento 40 Kw</t>
  </si>
  <si>
    <t>GRIGLIA DI PRESA ARIA ESTERNA c.s., ma realizzata in alluminio anodizzato: 900x600 (54 dmq)</t>
  </si>
  <si>
    <t>SERRANDA TAGLIAFUOCO QUADRANGOLARE (omologata REI 120), con involucro in lamiera zincata e pala in materiale refrattario; lunghezza di 300 mm; completa di disgiuntore termico: fino a 20 dmq</t>
  </si>
  <si>
    <t>dmq</t>
  </si>
  <si>
    <t>CANALIZZAZIONI (sistema Carrirer od ASHRAE) esclusi pezzi speciali e staffaggi: quadrangolari in acciaio zincato giunzioni a baionetta</t>
  </si>
  <si>
    <t>kg</t>
  </si>
  <si>
    <t>Onere per la realizzazione della distribuzione di aria primaria al piano seminterrato entro componente compensato con altro prezzo.</t>
  </si>
  <si>
    <t>TUBAZIONE IN RAME per distribuzione fluidi caldi e freddi (diam.int/diam.est in mm) d.i./d.e. 50/54</t>
  </si>
  <si>
    <t>GUAINA ISOLANTE per tubazioni percorse da fluidi caldi e freddi (diam.est del tubo/spessore isolante in mm) 54/32</t>
  </si>
  <si>
    <t>VENTILCONVETTORI A DUE TUBI VERTICALI A PARETE  FC3 (PFT=2527;PFS=1740;PT=2734;Q=434)</t>
  </si>
  <si>
    <t>RADIATORI IN ALLUMINIO compreso quota parte di valvola a doppio regolaggio, detentore, valvolina di sfiato aria, mensole, riduzione, tappi, nipples e verniciatura, per elemento: prof. 95 h 600 mm</t>
  </si>
  <si>
    <t>COLLETTORE COMPLANARE per derivazioni tubazioni in rame completo di n. 2 saracinesche in bronzo, cassetta di contenimento con sportello: da 12 attacchi (6+6)</t>
  </si>
  <si>
    <t>TUBAZIONE IN RAME RICOTTO per distribuzione orizzontale tra collettore e corpi scaldanti (d. esterno x spessore): d. 12x1 (kg/m 0,307)</t>
  </si>
  <si>
    <t>GUAINA ISOLANTE per tubazioni percorse da fluidi caldi e freddi (diam.est del tubo/spessore isolante in mm) 12/6</t>
  </si>
  <si>
    <t>TUBAZIONE IN RAME per distribuzione fluidi caldi e freddi (diam.int/diam.est in mm) d.i./d.e. 39/42</t>
  </si>
  <si>
    <t>TUBAZIONE IN RAME per distribuzione fluidi caldi e freddi (diam.int/diam.est in mm) d.i./d.e. 19/22</t>
  </si>
  <si>
    <t>GUAINA ISOLANTE per tubazioni percorse da fluidi caldi e freddi (diam.est del tubo/spessore isolante in mm) 42/32</t>
  </si>
  <si>
    <t>GUAINA ISOLANTE per tubazioni percorse da fluidi caldi e freddi (diam.est del tubo/spessore isolante in mm) 35/32</t>
  </si>
  <si>
    <t>GUAINA ISOLANTE per tubazioni percorse da fluidi caldi e freddi (diam.est del tubo/spessore isolante in mm) 22/32</t>
  </si>
  <si>
    <t>CASSONETTO DI ESTRAZIONE portata 1.200 mc/h prevalenza utile 15 mm.c.a.</t>
  </si>
  <si>
    <t>VALVOLA DI ASPIRAZIONE c.s., ma costruita in polipropilene: d = 150</t>
  </si>
  <si>
    <t>GRIGLIA DI TRANSITO c.s., ma realizzata in alluminio anodizzato: 400x200 (8 dmq)</t>
  </si>
  <si>
    <t>GRIGLIA DI TRANSITO c.s., ma realizzata in alluminio anodizzato: 300x150 (4,5 dmq)</t>
  </si>
  <si>
    <t>CANALIZZAZIONI (sistema Carrirer od ASHRAE) esclusi pezzi speciali e staffaggi: circolari in acciaio zincato tipo spiro giunzioni a nipples</t>
  </si>
  <si>
    <t xml:space="preserve">Fornitura e posa in opera di struttura metallica di sostegno dell'unità di trattamento aria </t>
  </si>
  <si>
    <t>Onere per la verifica, la pulizia e l'adattamento delle canalizzazioni esistenti sotto pavimento.</t>
  </si>
  <si>
    <t xml:space="preserve">Canalizzazioni in lamiera di rame spessore 8/10 comprese staffe, sfrifi, pezzi speciali e quant'altro </t>
  </si>
  <si>
    <t>VALVOLA A SFERA FILETTATA diametro 2"1/2</t>
  </si>
  <si>
    <t>VALVOLA DI RITEGNO IN BRONZO FILETTATA diametro 2"1/2</t>
  </si>
  <si>
    <t>CASSETTA ANTINCENDIO CON NASPO con manichetta da 40 metri dimensioni 750*380*700 (h)</t>
  </si>
  <si>
    <t>GRUPPO ATTACCO MOTOPOMPA alimentazione da 2"1/2</t>
  </si>
  <si>
    <t>TUBO IN POLIETILENE PN 20 DN (mm) 75</t>
  </si>
  <si>
    <t>TUBO IN POLIETILENE PN 20 DN (mm) 63</t>
  </si>
  <si>
    <t>Onere per la rimozione delle apparecchiature presenti a piano interrato nel locale tecnico compresa la chiusura dei circuiti rimamenti ed il trasporto a discarica</t>
  </si>
  <si>
    <t>TUBO IN ACCIAIO ZINCATO SENZA SALDATURA   All'interno di una centrale tecnologica</t>
  </si>
  <si>
    <t>SERBATOIO IN POLIETILENE PER ACQUA POTABILE CILINDRICO ORIZZONTALE O VERTICALE capacità lt 1500</t>
  </si>
  <si>
    <t>SERBATOIO IN POLIETILENE PER ACQUA POTABILE CILINDRICO ORIZZONTALE O VERTICALE capacità lt 1000</t>
  </si>
  <si>
    <t>GRUPPO DI PRESSURIZZAZIONE PER ALIMENTAZIONE ANTINCENDIO (CONFORME ALLA NORMA UNI 9490) Portata  14 mc/h Prevalenza 70 mt comprendente UNA pompa principale ed UNA pompa pilota</t>
  </si>
  <si>
    <t>Fornitura e posa in opera di collettore in acciaio zincato DN 100 con sei attacchi comprese staffe e quant'altro</t>
  </si>
  <si>
    <t>RUBINETTO D'ARRESTO CON CAPPUCCIO CROMATO diametro 3/4"</t>
  </si>
  <si>
    <t>RUBINETTO D'ARRESTO CON CAPPUCCIO CROMATO diametro 1/2"</t>
  </si>
  <si>
    <t>SCALDA ACQUA ELETTRICO capacità litri 100</t>
  </si>
  <si>
    <t>DISTRIBUZIONE IDRICA E DEGLI SCARICHI, PER OGNI APPARECCHIO, ALL'INTERNO DI UN BAGNO di qualunque dimensione</t>
  </si>
  <si>
    <t>TUBO DI SCARICO IN POLIETILENE Ø 110 mm</t>
  </si>
  <si>
    <t>TUBO DI SCARICO IN POLIETILENE Ø 63 mm</t>
  </si>
  <si>
    <t>VALVOLA A SFERA FILETTATA diametro 1"1/2</t>
  </si>
  <si>
    <t>VALVOLA DI RITEGNO IN BRONZO FILETTATA diametro 1"1/2</t>
  </si>
  <si>
    <t>TUBO IN POLIETILENE PN 20 DN (mm) 50</t>
  </si>
  <si>
    <t>GRUPPO DI PRESSURIZZAZIONE IDRICA Portata 10 mc/h Prevalenza 56 mt comprendente DUE pompe verticali</t>
  </si>
  <si>
    <t>SERBATOIO IN POLIETILENE PER ACQUA POTABILE CILINDRICO ORIZZONTALE O VERTICALE capacità lt 500</t>
  </si>
  <si>
    <t>REGOLATORE PER VENTILCONVETTORE CON POTENZIOMETRO</t>
  </si>
  <si>
    <t>REGOLATORE PER VENTILCONVETTORE</t>
  </si>
  <si>
    <t>REGOLAZIONE ELETTRONICA PER CDZ ARIA PRIMARIA</t>
  </si>
  <si>
    <t>SISTEMA DI SUPERVISIONE</t>
  </si>
  <si>
    <t>COSTO ORARIO MANODOPERA METALMECCANICA operaio provetto</t>
  </si>
  <si>
    <t>ora</t>
  </si>
  <si>
    <t>COSTO ORARIO MANODOPERA METALMECCANICA operaio qualificato</t>
  </si>
  <si>
    <t>n°.</t>
  </si>
  <si>
    <t>costo unitario  (E.)</t>
  </si>
  <si>
    <t>piano cantine                                                   (1)</t>
  </si>
  <si>
    <t>piano terreno   (2)</t>
  </si>
  <si>
    <t>piano ammezzato     (3)</t>
  </si>
  <si>
    <t>nuove scale veliti   (4)</t>
  </si>
  <si>
    <t xml:space="preserve"> (1+2+3+4)                      totale          (E.)</t>
  </si>
  <si>
    <t>TUBAZIONE PROTETTIVA ISOLANTE IN PVC AUTOESTINGUENTE POSTA IN OPERA SOTTOTRACCIA di diametro 25 mm, con superficie corrugata, serie pesante (P), rispondente alle Norme CEI 23-14 (V 1971) Fascicolo 297 ed UNEL 37121-70, dotato di Marchio di Qualità, colore</t>
  </si>
  <si>
    <t>TUBAZIONE PROTETTIVA ISOLANTE IN PVC AUTOESTINGUENTE POSTA IN OPERA SOTTOTRACCIA di diametro 32 mm, con superficie corrugata, serie pesante (P), rispondente alle Norme CEI 23-14 (V 1971) Fascicolo 297 ed UNEL 37121-70, dotato di Marchio di Qualità, colore</t>
  </si>
  <si>
    <t>TUBAZIONE PROTETTIVA RIGIDA IN PVC AUTOESTINGUENTE POSTA IN OPERA IN VISTA, serie pesante (P), di diametro 20 mm, rispondente alle Norme CEI 23-8 (III 1973) Fascicolo 335 ed UNEL 37118-72, dotato di Marchio di Qualità, colore grigio RAL 7035, resistenza a</t>
  </si>
  <si>
    <t>TUBAZIONE PROTETTIVA RIGIDA IN PVC AUTOESTINGUENTE POSTA IN OPERA IN VISTA, serie pesante (P), di diametro 25 mm, rispondente alle Norme CEI 23-8 (III 1973) Fascicolo 335 ed UNEL 37118-72, dotato di Marchio di Qualità, colore grigio RAL 7035, resistenza a</t>
  </si>
  <si>
    <t>TUBAZIONE PROTETTIVA RIGIDA IN PVC AUTOESTINGUENTE POSTA IN OPERA IN VISTA, serie pesante (P), di diametro 32 mm, rispondente alle Norme CEI 23-8 (III 1973) Fascicolo 335 ed UNEL 37118-72, dotato di Marchio di Qualità, colore grigio RAL 7035, resistenza a</t>
  </si>
  <si>
    <t>TUBO IN ACCIAIO ZINCATO diametro 20 mm di spessore 1 mm non filettabile, realizzato mediante elettrosaldatura di lamiera zincata, conforme alle Norme CEI 23-35 e CEI 23-28, dotato di Marchio di Qualità, completo di raccordi tubo-tubo, tubo-guaina e ghiere</t>
  </si>
  <si>
    <t>TUBO IN ACCIAIO ZINCATO diametro 25 mm di spessore 1 mm non filettabile, realizzato mediante elettrosaldatura di lamiera zincata, conforme alle Norme CEI 23-35 e CEI 23-28, dotato di Marchio di Qualità, completo di raccordi tubo-tubo, tubo-guaina e ghiere</t>
  </si>
  <si>
    <t>TUBO IN ACCIAIO ZINCATO diametro 32 mm di spessore 1 mm non filettabile, realizzato mediante elettrosaldatura di lamiera zincata, conforme alle Norme CEI 23-35 e CEI 23-28, dotato di Marchio di Qualità, completo di raccordi tubo-tubo, tubo-guaina e ghiere</t>
  </si>
  <si>
    <t>CANALIZZAZIONE PORTACAVI CHIUSA IN ACCIAIO ZINCATO a caldo tipo sendzmir, Fe P02 G Z200, DIMENSIONI 100x75 mm, UNI 5753 (1/1984), CEI 23-31, grado di protezione IP 40, dotata di Marchio di Qualità, installata a parete o soffitto in orizzontale o in vertic</t>
  </si>
  <si>
    <t>CANALIZZAZIONE PORTACAVI CHIUSA IN ACCIAIO ZINCATO a caldo tipo sendzmir, Fe P02 G Z200, DIMENSIONI 300x75 mm, UNI 5753 (1/1984), CEI 23-31, grado di protezione IP 40, dotata di Marchio di Quali­tà, installata a parete o soffitto in orizzontale o in verti</t>
  </si>
  <si>
    <t>SETTO SEPARATORE PER CANALIZZAZIONE PORTACAVI CHIUSA IN ACCIAIO ZINCATO a caldo tipo sendzmir, Fe P02 G Z200, ALTEZZA 75 mm, UNI 5753 (1/1984), CEI 23-31, grado di protezione IP 40, dotata di Marchio di Qualità, provvisto di asole di fissaggio e installat</t>
  </si>
  <si>
    <t>CAVO NO7V-K UNIPOLARE sezione 2,5 mmq in corda flessibile posto in opera entro tubazione (questa esclusa e da conteggiarsi a parte) in rame rosso ricotto, tensione nominale 450/750 V, tensione di prova 2500 V in c.a., temperatura di funzionamento 70 gradi</t>
  </si>
  <si>
    <t xml:space="preserve">CAVO NO7V-K UNIPOLARE sezione 16 mmq in corda flessibile posto in opera entro tubazione (questa esclusa e da conteggiarsi a parte) in rame rosso ricotto, tensione nominale 450/750 V, tensione di prova 2500 V in c.a., temperatura di funzionamento 70 gradi </t>
  </si>
  <si>
    <t xml:space="preserve">CAVO NO7V-K UNIPOLARE sezione 35 mmq in corda flessibile posto in opera entro tubazione (questa esclusa e da conteggiarsi a parte) in rame rosso ricotto, tensione nominale 450/750 V, tensione di prova 2500 V in c.a., temperatura di funzionamento 70 gradi </t>
  </si>
  <si>
    <t xml:space="preserve">CAVO NO7V-K UNIPOLARE sezione 50 mmq in corda flessibile posto in opera entro tubazione (questa esclusa e da conteggiarsi a parte) in rame rosso ricotto, tensione nominale 450/750 V, tensione di prova 2500 V in c.a., temperatura di funzionamento 70 gradi </t>
  </si>
  <si>
    <t xml:space="preserve">CAVO FG7OR 0,6/1 kV MULTIPOLARE di sezione 3x2,5 mmq a bassissima emissione di fumi e gas tossici in corda flessibile posto in opera entro tubazione o canaletta (questa esclusa e da conteggiarsi a parte) in rame rosso ricotto, tensione nominale 0,6/1 kV, </t>
  </si>
  <si>
    <t>CAVO FG7OR 0,6/1 kV MULTIPOLARE di sezione 3x4 mmq a bassissima emissione di fumi e gas tossici in corda flessibile posto in opera entro tubazione o canaletta (questa esclusa e da conteggiarsi a parte) in rame rosso ricotto, tensione nominale 0,6/1 kV, te</t>
  </si>
  <si>
    <t>CAVO FG7OR 0,6/1 kV MULTIPOLARE di sezione 5x4 mmq a bassissima emissione di fumi e gas tossici in corda flessibile posto in opera entro tubazione o canaletta (questa esclusa e da conteggiarsi a parte) in rame rosso ricotto, tensione nominale 0,6/1 kV, te</t>
  </si>
  <si>
    <t>CAVO FG7OR 0,6/1 kV MULTIPOLARE di sezione 3x6 mmq a bassissima emissione di fumi e gas tossici in corda flessibile posto in opera entro tubazione o canaletta (questa esclusa e da conteggiarsi a parte) in rame rosso ricotto, tensione nominale 0,6/1 kV, te</t>
  </si>
  <si>
    <t>CAVO FG7OR 0,6/1 kV MULTIPOLARE di sezione 5x6 mmq a bassissima emissione di fumi e gas tossici in corda flessibile posto in opera entro tubazione o canaletta (questa esclusa e da conteggiarsi a parte) in rame rosso ricotto, tensione nominale 0,6/1 kV, te</t>
  </si>
  <si>
    <t>CAVO FG7OR 0,6/1 kV MULTIPOLARE di sezione 5x10 mmq a bassissima emissione di fumi e gas tossici in corda flessibile posto in opera entro tubazione o canaletta (questa esclusa e da conteggiarsi a parte) in rame rosso ricotto, tensione nominale 0,6/1 kV, t</t>
  </si>
  <si>
    <t>CAVO FG7OR 0,6/1 kV MULTIPOLARE di sezione 5x16 mmq a bassissima emissione di fumi e gas tossici in corda flessibile posto in opera entro tubazione o canaletta (questa esclusa e da conteggiarsi a parte) in rame rosso ricotto, tensione nominale 0,6/1 kV, t</t>
  </si>
  <si>
    <t>CAVO FG7OR 0,6/1 kV UNIPOLARE di sezione 1x35 mmq a bassissima emissione di fumi e gas tossici in corda flessibile posto in opera entro tubazione o canaletta (questa esclusa e da conteggiarsi a parte) in rame rosso ricotto, tensione nominale 0,6/1 kV, ten</t>
  </si>
  <si>
    <t>CAVO FG70R 0,6/1 kV UNIPOLARE di sezione 1x50 mmq a bassissima emissione di fumi e gas tossici in corda flessibile posto in opera entro tubazione o canaletta (questa esclusa e da conteggiarsi a parte) in rame rosso ricotto, tensione nominale 0,6/1 kV, ten</t>
  </si>
  <si>
    <t>LINEA IN CAVO AD ISOLAMENTO MINERALE DI SEZIONE 3x1,5 mmq, con conduttore in rame elettrolitico (99,9%), tensione massima di esercizio 750 V , in guaina di tubo continuo di rame senza saldature e con isolamento principale in ossido di magnesio, resistenza</t>
  </si>
  <si>
    <t>LINEA IN CAVO AD ISOLAMENTO MINERALE DI SEZIONE 3x2,5 mmq, con conduttore in rame elettrolitico (99,9%), tensione massima di esercizio 750 V , in guaina di tubo continuo di rame senza saldature e con isolamento principale in ossido di magnesio, resistenza</t>
  </si>
  <si>
    <t>LINEA IN CAVO AD ISOLAMENTO MINERALE DI SEZIONE 3x4 mmq, con conduttore in rame elettrolitico (99,9%), tensione massima di esercizio 750 V , in guaina di tubo continuo di rame senza saldature e con isolamento principale in ossido di magnesio, resistenza a</t>
  </si>
  <si>
    <t>LINEA IN CAVO AD ISOLAMENTO MINERALE DI SEZIONE 3x6 mmq, con conduttore in rame elettrolitico (99,9%), tensione massima di esercizio 750 V , in guaina di tubo continuo di rame senza saldature e con isolamento principale in ossido di magnesio, resistenza a</t>
  </si>
  <si>
    <t>PUNTO LUCE SOTTOTRACCIA unico o aggiunto, interrotto o deviato oppure comandato a pulsante, eseguito con apparecchiatura componibile serie standard modulare montata in scatola da incasso, eseguito con cavo NO7V-K posato entro tubazione flessible corrugata</t>
  </si>
  <si>
    <t>7.1 -    IM.55.1</t>
  </si>
  <si>
    <t>7.2 -    IM.55.2</t>
  </si>
</sst>
</file>

<file path=xl/styles.xml><?xml version="1.0" encoding="utf-8"?>
<styleSheet xmlns="http://schemas.openxmlformats.org/spreadsheetml/2006/main">
  <numFmts count="28">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_-[$€-2]\ * #,##0.00_-;\-[$€-2]\ * #,##0.00_-;_-[$€-2]\ * &quot;-&quot;??_-"/>
    <numFmt numFmtId="168" formatCode="#,##0.000_ ;[Red]\-#,##0.000\ "/>
    <numFmt numFmtId="169" formatCode="#,##0.00_ ;\-#,##0.00\ "/>
    <numFmt numFmtId="170" formatCode="0.0"/>
    <numFmt numFmtId="171" formatCode="#\ ##,000;[Red]\-#\ ##,000"/>
    <numFmt numFmtId="172" formatCode="#\ ##0;[Red]\-#\ ##0"/>
    <numFmt numFmtId="173" formatCode="#,##0.00_ ;[Red]\-#,##0.00\ "/>
    <numFmt numFmtId="174" formatCode="#,##0.0_ ;[Red]\-#,##0.0\ "/>
    <numFmt numFmtId="175" formatCode="#,##0_ ;[Red]\-#,##0\ "/>
    <numFmt numFmtId="176" formatCode="&quot;€&quot;\ #,##0;\-&quot;€&quot;\ #,##0"/>
    <numFmt numFmtId="177" formatCode="&quot;€&quot;\ #,##0;[Red]\-&quot;€&quot;\ #,##0"/>
    <numFmt numFmtId="178" formatCode="&quot;€&quot;\ #,##0.00;\-&quot;€&quot;\ #,##0.00"/>
    <numFmt numFmtId="179" formatCode="&quot;€&quot;\ #,##0.00;[Red]\-&quot;€&quot;\ #,##0.00"/>
    <numFmt numFmtId="180" formatCode="_-&quot;€&quot;\ * #,##0_-;\-&quot;€&quot;\ * #,##0_-;_-&quot;€&quot;\ * &quot;-&quot;_-;_-@_-"/>
    <numFmt numFmtId="181" formatCode="_-&quot;€&quot;\ * #,##0.00_-;\-&quot;€&quot;\ * #,##0.00_-;_-&quot;€&quot;\ * &quot;-&quot;??_-;_-@_-"/>
    <numFmt numFmtId="182" formatCode="_-[$€-2]\ * #,##0.00_-;\-[$€-2]\ * #,##0.00_-;_-[$€-2]\ * &quot;-&quot;??_-;_-@_-"/>
    <numFmt numFmtId="183" formatCode="0.000"/>
  </numFmts>
  <fonts count="21">
    <font>
      <sz val="10"/>
      <name val="Arial"/>
      <family val="0"/>
    </font>
    <font>
      <sz val="8"/>
      <name val="Arial"/>
      <family val="2"/>
    </font>
    <font>
      <b/>
      <sz val="10"/>
      <name val="Arial"/>
      <family val="2"/>
    </font>
    <font>
      <b/>
      <sz val="12"/>
      <name val="Arial"/>
      <family val="2"/>
    </font>
    <font>
      <sz val="12"/>
      <name val="Arial"/>
      <family val="2"/>
    </font>
    <font>
      <sz val="9"/>
      <name val="Arial"/>
      <family val="2"/>
    </font>
    <font>
      <i/>
      <sz val="9"/>
      <color indexed="16"/>
      <name val="Arial"/>
      <family val="2"/>
    </font>
    <font>
      <sz val="9"/>
      <color indexed="16"/>
      <name val="Arial"/>
      <family val="2"/>
    </font>
    <font>
      <i/>
      <sz val="9"/>
      <name val="Arial"/>
      <family val="2"/>
    </font>
    <font>
      <sz val="6"/>
      <name val="Arial"/>
      <family val="2"/>
    </font>
    <font>
      <b/>
      <sz val="11"/>
      <name val="Arial"/>
      <family val="2"/>
    </font>
    <font>
      <sz val="7"/>
      <name val="Arial"/>
      <family val="2"/>
    </font>
    <font>
      <b/>
      <sz val="7"/>
      <name val="Arial"/>
      <family val="2"/>
    </font>
    <font>
      <b/>
      <sz val="16"/>
      <name val="Arial"/>
      <family val="2"/>
    </font>
    <font>
      <i/>
      <sz val="8"/>
      <name val="Arial"/>
      <family val="2"/>
    </font>
    <font>
      <b/>
      <i/>
      <sz val="9"/>
      <name val="Arial"/>
      <family val="2"/>
    </font>
    <font>
      <u val="single"/>
      <sz val="10"/>
      <color indexed="12"/>
      <name val="Arial"/>
      <family val="0"/>
    </font>
    <font>
      <u val="single"/>
      <sz val="10"/>
      <color indexed="36"/>
      <name val="Arial"/>
      <family val="0"/>
    </font>
    <font>
      <b/>
      <i/>
      <sz val="8"/>
      <name val="Arial"/>
      <family val="2"/>
    </font>
    <font>
      <b/>
      <sz val="8"/>
      <name val="Arial"/>
      <family val="2"/>
    </font>
    <font>
      <b/>
      <sz val="9"/>
      <name val="Arial"/>
      <family val="2"/>
    </font>
  </fonts>
  <fills count="4">
    <fill>
      <patternFill/>
    </fill>
    <fill>
      <patternFill patternType="gray125"/>
    </fill>
    <fill>
      <patternFill patternType="solid">
        <fgColor indexed="43"/>
        <bgColor indexed="64"/>
      </patternFill>
    </fill>
    <fill>
      <patternFill patternType="solid">
        <fgColor indexed="51"/>
        <bgColor indexed="64"/>
      </patternFill>
    </fill>
  </fills>
  <borders count="55">
    <border>
      <left/>
      <right/>
      <top/>
      <bottom/>
      <diagonal/>
    </border>
    <border>
      <left style="medium"/>
      <right style="hair"/>
      <top style="medium"/>
      <bottom style="medium"/>
    </border>
    <border>
      <left style="hair"/>
      <right style="hair"/>
      <top style="medium"/>
      <bottom style="medium"/>
    </border>
    <border>
      <left style="hair"/>
      <right style="medium"/>
      <top style="medium"/>
      <bottom style="medium"/>
    </border>
    <border>
      <left>
        <color indexed="63"/>
      </left>
      <right>
        <color indexed="63"/>
      </right>
      <top>
        <color indexed="63"/>
      </top>
      <bottom style="medium"/>
    </border>
    <border>
      <left style="medium"/>
      <right style="hair"/>
      <top style="hair"/>
      <bottom style="medium"/>
    </border>
    <border>
      <left>
        <color indexed="63"/>
      </left>
      <right style="medium"/>
      <top>
        <color indexed="63"/>
      </top>
      <bottom style="medium"/>
    </border>
    <border>
      <left style="hair"/>
      <right style="hair"/>
      <top style="hair"/>
      <bottom style="medium"/>
    </border>
    <border>
      <left style="hair"/>
      <right style="hair"/>
      <top style="hair"/>
      <bottom style="hair"/>
    </border>
    <border>
      <left style="medium"/>
      <right style="hair"/>
      <top style="hair"/>
      <bottom style="hair"/>
    </border>
    <border>
      <left style="hair"/>
      <right style="medium"/>
      <top style="hair"/>
      <bottom style="hair"/>
    </border>
    <border>
      <left style="hair"/>
      <right>
        <color indexed="63"/>
      </right>
      <top style="hair"/>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style="hair"/>
      <top style="medium"/>
      <bottom style="hair"/>
    </border>
    <border>
      <left style="medium"/>
      <right style="hair"/>
      <top style="medium"/>
      <bottom style="hair"/>
    </border>
    <border>
      <left style="hair"/>
      <right style="medium"/>
      <top style="medium"/>
      <bottom style="hair"/>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hair"/>
      <right style="medium"/>
      <top style="hair"/>
      <bottom style="mediu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color indexed="63"/>
      </left>
      <right>
        <color indexed="63"/>
      </right>
      <top style="medium"/>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style="medium"/>
      <top style="medium"/>
      <bottom>
        <color indexed="63"/>
      </bottom>
    </border>
    <border>
      <left style="hair"/>
      <right style="medium"/>
      <top>
        <color indexed="63"/>
      </top>
      <bottom>
        <color indexed="63"/>
      </bottom>
    </border>
    <border>
      <left style="hair"/>
      <right style="medium"/>
      <top>
        <color indexed="63"/>
      </top>
      <bottom style="medium"/>
    </border>
    <border>
      <left>
        <color indexed="63"/>
      </left>
      <right style="hair"/>
      <top style="medium"/>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0">
    <xf numFmtId="0" fontId="0" fillId="0" borderId="0" xfId="0" applyAlignment="1">
      <alignment/>
    </xf>
    <xf numFmtId="0" fontId="0" fillId="0" borderId="0" xfId="0" applyFont="1" applyAlignment="1">
      <alignment/>
    </xf>
    <xf numFmtId="0" fontId="0" fillId="0" borderId="0" xfId="0" applyFont="1" applyAlignme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 fillId="0" borderId="0"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xf>
    <xf numFmtId="0" fontId="11" fillId="0" borderId="6" xfId="0" applyFont="1" applyBorder="1" applyAlignment="1">
      <alignment horizontal="center" vertical="center"/>
    </xf>
    <xf numFmtId="0" fontId="1" fillId="0" borderId="7" xfId="0" applyFont="1" applyBorder="1" applyAlignment="1">
      <alignment horizontal="center"/>
    </xf>
    <xf numFmtId="0" fontId="12" fillId="0" borderId="0"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5" fillId="0" borderId="0" xfId="0" applyNumberFormat="1" applyFont="1" applyAlignment="1" applyProtection="1">
      <alignment horizontal="left" vertical="top" wrapText="1"/>
      <protection locked="0"/>
    </xf>
    <xf numFmtId="49" fontId="5" fillId="0" borderId="0" xfId="0" applyNumberFormat="1" applyFont="1" applyAlignment="1" applyProtection="1">
      <alignment horizontal="left"/>
      <protection locked="0"/>
    </xf>
    <xf numFmtId="0" fontId="5" fillId="0" borderId="8" xfId="0" applyFont="1" applyBorder="1" applyAlignment="1">
      <alignment horizontal="justify" vertical="top" wrapText="1"/>
    </xf>
    <xf numFmtId="0" fontId="5" fillId="0" borderId="9" xfId="0" applyFont="1" applyBorder="1" applyAlignment="1">
      <alignment wrapText="1"/>
    </xf>
    <xf numFmtId="0" fontId="5" fillId="0" borderId="8" xfId="0" applyFont="1" applyBorder="1" applyAlignment="1">
      <alignment wrapText="1"/>
    </xf>
    <xf numFmtId="42" fontId="5" fillId="0" borderId="9" xfId="22" applyFont="1" applyBorder="1" applyAlignment="1">
      <alignment wrapText="1"/>
    </xf>
    <xf numFmtId="0" fontId="5" fillId="0" borderId="10" xfId="0" applyFont="1" applyBorder="1" applyAlignment="1">
      <alignment wrapText="1"/>
    </xf>
    <xf numFmtId="0" fontId="5" fillId="0" borderId="11" xfId="0" applyFont="1" applyBorder="1" applyAlignment="1">
      <alignment horizontal="justify" vertical="top" wrapText="1"/>
    </xf>
    <xf numFmtId="42" fontId="5" fillId="0" borderId="12" xfId="22"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horizontal="justify" vertical="top" wrapText="1"/>
    </xf>
    <xf numFmtId="0" fontId="5" fillId="0" borderId="15" xfId="0" applyFont="1" applyBorder="1" applyAlignment="1">
      <alignment horizontal="center" wrapText="1"/>
    </xf>
    <xf numFmtId="0" fontId="5" fillId="0" borderId="8" xfId="0" applyFont="1" applyBorder="1" applyAlignment="1">
      <alignment horizontal="center" wrapText="1"/>
    </xf>
    <xf numFmtId="0" fontId="5" fillId="0" borderId="13" xfId="0" applyFont="1" applyBorder="1" applyAlignment="1">
      <alignment horizontal="center" wrapText="1"/>
    </xf>
    <xf numFmtId="42" fontId="6" fillId="0" borderId="16" xfId="22" applyFont="1" applyFill="1" applyBorder="1" applyAlignment="1">
      <alignment/>
    </xf>
    <xf numFmtId="0" fontId="7" fillId="0" borderId="15" xfId="0" applyFont="1" applyFill="1" applyBorder="1" applyAlignment="1">
      <alignment/>
    </xf>
    <xf numFmtId="0" fontId="7" fillId="0" borderId="17" xfId="0" applyFont="1" applyFill="1" applyBorder="1" applyAlignment="1">
      <alignment/>
    </xf>
    <xf numFmtId="42" fontId="6" fillId="0" borderId="9" xfId="22" applyFont="1" applyFill="1" applyBorder="1" applyAlignment="1">
      <alignment/>
    </xf>
    <xf numFmtId="0" fontId="7" fillId="0" borderId="8" xfId="0" applyFont="1" applyFill="1" applyBorder="1" applyAlignment="1">
      <alignment/>
    </xf>
    <xf numFmtId="0" fontId="7" fillId="0" borderId="10" xfId="0" applyFont="1" applyFill="1" applyBorder="1" applyAlignment="1">
      <alignment/>
    </xf>
    <xf numFmtId="0" fontId="5" fillId="0" borderId="8" xfId="0" applyFont="1" applyBorder="1" applyAlignment="1">
      <alignment horizontal="center"/>
    </xf>
    <xf numFmtId="43" fontId="5" fillId="0" borderId="13" xfId="0" applyNumberFormat="1" applyFont="1" applyBorder="1" applyAlignment="1">
      <alignment horizontal="center"/>
    </xf>
    <xf numFmtId="43" fontId="5" fillId="0" borderId="8" xfId="0" applyNumberFormat="1" applyFont="1" applyBorder="1" applyAlignment="1">
      <alignment horizontal="center"/>
    </xf>
    <xf numFmtId="1" fontId="5" fillId="0" borderId="10" xfId="18" applyNumberFormat="1" applyFont="1" applyFill="1" applyBorder="1" applyAlignment="1">
      <alignment horizontal="center" wrapText="1"/>
    </xf>
    <xf numFmtId="1" fontId="5" fillId="0" borderId="14" xfId="18" applyNumberFormat="1" applyFont="1" applyFill="1" applyBorder="1" applyAlignment="1">
      <alignment horizontal="center" wrapText="1"/>
    </xf>
    <xf numFmtId="1" fontId="5" fillId="0" borderId="17" xfId="0" applyNumberFormat="1" applyFont="1" applyBorder="1" applyAlignment="1">
      <alignment horizontal="center" wrapText="1"/>
    </xf>
    <xf numFmtId="1" fontId="5" fillId="0" borderId="10" xfId="0" applyNumberFormat="1" applyFont="1" applyBorder="1" applyAlignment="1">
      <alignment horizontal="center" wrapText="1"/>
    </xf>
    <xf numFmtId="1" fontId="5" fillId="0" borderId="14" xfId="0" applyNumberFormat="1" applyFont="1" applyBorder="1" applyAlignment="1">
      <alignment horizontal="center" wrapText="1"/>
    </xf>
    <xf numFmtId="49" fontId="1" fillId="0" borderId="18" xfId="0" applyNumberFormat="1" applyFont="1" applyBorder="1" applyAlignment="1" applyProtection="1">
      <alignment horizontal="center" vertical="top"/>
      <protection locked="0"/>
    </xf>
    <xf numFmtId="0" fontId="1" fillId="0" borderId="18" xfId="0" applyNumberFormat="1" applyFont="1" applyBorder="1" applyAlignment="1" applyProtection="1">
      <alignment horizontal="center" vertical="top" wrapText="1"/>
      <protection locked="0"/>
    </xf>
    <xf numFmtId="49" fontId="1" fillId="0" borderId="18" xfId="0" applyNumberFormat="1" applyFont="1" applyBorder="1" applyAlignment="1" applyProtection="1">
      <alignment horizontal="center"/>
      <protection locked="0"/>
    </xf>
    <xf numFmtId="168" fontId="1" fillId="0" borderId="18" xfId="0" applyNumberFormat="1" applyFont="1" applyBorder="1" applyAlignment="1" applyProtection="1">
      <alignment horizontal="right"/>
      <protection locked="0"/>
    </xf>
    <xf numFmtId="0" fontId="1" fillId="0" borderId="19" xfId="0" applyFont="1" applyBorder="1" applyAlignment="1" applyProtection="1">
      <alignment/>
      <protection locked="0"/>
    </xf>
    <xf numFmtId="0" fontId="1" fillId="0" borderId="20" xfId="0" applyFont="1" applyBorder="1" applyAlignment="1" applyProtection="1">
      <alignment/>
      <protection locked="0"/>
    </xf>
    <xf numFmtId="0" fontId="1" fillId="0" borderId="0" xfId="0" applyFont="1" applyAlignment="1" applyProtection="1">
      <alignment/>
      <protection locked="0"/>
    </xf>
    <xf numFmtId="49" fontId="1" fillId="0" borderId="21" xfId="0" applyNumberFormat="1" applyFont="1" applyBorder="1" applyAlignment="1" applyProtection="1">
      <alignment horizontal="center" vertical="top"/>
      <protection locked="0"/>
    </xf>
    <xf numFmtId="0" fontId="1" fillId="0" borderId="21" xfId="0" applyNumberFormat="1" applyFont="1" applyBorder="1" applyAlignment="1" applyProtection="1">
      <alignment horizontal="center" vertical="top" wrapText="1"/>
      <protection locked="0"/>
    </xf>
    <xf numFmtId="49" fontId="1" fillId="0" borderId="21" xfId="0" applyNumberFormat="1" applyFont="1" applyBorder="1" applyAlignment="1" applyProtection="1">
      <alignment horizontal="center"/>
      <protection locked="0"/>
    </xf>
    <xf numFmtId="168" fontId="1" fillId="0" borderId="21" xfId="0" applyNumberFormat="1" applyFont="1" applyFill="1" applyBorder="1" applyAlignment="1" applyProtection="1">
      <alignment horizontal="center" vertical="top" wrapText="1"/>
      <protection locked="0"/>
    </xf>
    <xf numFmtId="171" fontId="1" fillId="0" borderId="22" xfId="0" applyNumberFormat="1" applyFont="1" applyBorder="1" applyAlignment="1" applyProtection="1">
      <alignment horizontal="right"/>
      <protection locked="0"/>
    </xf>
    <xf numFmtId="171" fontId="1" fillId="0" borderId="0" xfId="0" applyNumberFormat="1" applyFont="1" applyBorder="1" applyAlignment="1" applyProtection="1">
      <alignment horizontal="right"/>
      <protection locked="0"/>
    </xf>
    <xf numFmtId="172" fontId="1" fillId="0" borderId="0" xfId="0" applyNumberFormat="1" applyFont="1" applyBorder="1" applyAlignment="1" applyProtection="1">
      <alignment/>
      <protection locked="0"/>
    </xf>
    <xf numFmtId="0" fontId="1" fillId="0" borderId="23" xfId="0" applyFont="1" applyBorder="1" applyAlignment="1" applyProtection="1">
      <alignment/>
      <protection locked="0"/>
    </xf>
    <xf numFmtId="49" fontId="1" fillId="0" borderId="24" xfId="0" applyNumberFormat="1" applyFont="1" applyFill="1" applyBorder="1" applyAlignment="1" applyProtection="1">
      <alignment horizontal="center" vertical="top" wrapText="1"/>
      <protection locked="0"/>
    </xf>
    <xf numFmtId="0" fontId="1" fillId="0" borderId="24" xfId="0" applyNumberFormat="1" applyFont="1" applyFill="1" applyBorder="1" applyAlignment="1" applyProtection="1">
      <alignment horizontal="center" vertical="top" wrapText="1"/>
      <protection locked="0"/>
    </xf>
    <xf numFmtId="0" fontId="1" fillId="0" borderId="24" xfId="0" applyFont="1" applyFill="1" applyBorder="1" applyAlignment="1" applyProtection="1">
      <alignment/>
      <protection locked="0"/>
    </xf>
    <xf numFmtId="171" fontId="1" fillId="0" borderId="25" xfId="0" applyNumberFormat="1" applyFont="1" applyFill="1" applyBorder="1" applyAlignment="1" applyProtection="1">
      <alignment horizontal="center" vertical="top" wrapText="1"/>
      <protection locked="0"/>
    </xf>
    <xf numFmtId="171" fontId="1" fillId="0" borderId="26" xfId="0" applyNumberFormat="1" applyFont="1" applyFill="1" applyBorder="1" applyAlignment="1" applyProtection="1">
      <alignment horizontal="center" vertical="top" wrapText="1"/>
      <protection locked="0"/>
    </xf>
    <xf numFmtId="172" fontId="1" fillId="0" borderId="27" xfId="0" applyNumberFormat="1" applyFont="1" applyFill="1" applyBorder="1" applyAlignment="1" applyProtection="1">
      <alignment horizontal="center" vertical="top" wrapText="1"/>
      <protection locked="0"/>
    </xf>
    <xf numFmtId="0" fontId="1" fillId="0" borderId="28" xfId="0" applyFont="1" applyFill="1" applyBorder="1" applyAlignment="1" applyProtection="1">
      <alignment/>
      <protection locked="0"/>
    </xf>
    <xf numFmtId="0" fontId="1" fillId="0" borderId="29" xfId="0" applyFont="1" applyFill="1" applyBorder="1" applyAlignment="1" applyProtection="1">
      <alignment/>
      <protection locked="0"/>
    </xf>
    <xf numFmtId="0" fontId="1" fillId="0" borderId="6" xfId="0" applyFont="1" applyFill="1" applyBorder="1" applyAlignment="1" applyProtection="1">
      <alignment/>
      <protection locked="0"/>
    </xf>
    <xf numFmtId="0" fontId="1" fillId="0" borderId="0" xfId="0" applyFont="1" applyFill="1" applyBorder="1" applyAlignment="1" applyProtection="1">
      <alignment/>
      <protection locked="0"/>
    </xf>
    <xf numFmtId="49" fontId="1" fillId="0" borderId="0" xfId="0" applyNumberFormat="1" applyFont="1" applyFill="1" applyBorder="1" applyAlignment="1" applyProtection="1">
      <alignment horizontal="center" vertical="top" wrapText="1"/>
      <protection locked="0"/>
    </xf>
    <xf numFmtId="0" fontId="1" fillId="0" borderId="0" xfId="0" applyNumberFormat="1" applyFont="1" applyFill="1" applyBorder="1" applyAlignment="1" applyProtection="1">
      <alignment horizontal="center" vertical="top" wrapText="1"/>
      <protection locked="0"/>
    </xf>
    <xf numFmtId="171" fontId="1" fillId="0" borderId="0" xfId="0" applyNumberFormat="1" applyFont="1" applyFill="1" applyBorder="1" applyAlignment="1" applyProtection="1">
      <alignment horizontal="center" vertical="top" wrapText="1"/>
      <protection locked="0"/>
    </xf>
    <xf numFmtId="172" fontId="1" fillId="0" borderId="0" xfId="0" applyNumberFormat="1" applyFont="1" applyFill="1" applyBorder="1" applyAlignment="1" applyProtection="1">
      <alignment horizontal="center" vertical="top" wrapText="1"/>
      <protection locked="0"/>
    </xf>
    <xf numFmtId="0" fontId="0" fillId="0" borderId="0" xfId="0" applyAlignment="1" applyProtection="1">
      <alignment/>
      <protection locked="0"/>
    </xf>
    <xf numFmtId="49" fontId="1" fillId="0" borderId="0" xfId="0" applyNumberFormat="1" applyFont="1" applyAlignment="1" applyProtection="1">
      <alignment horizontal="center" vertical="top"/>
      <protection locked="0"/>
    </xf>
    <xf numFmtId="168" fontId="5" fillId="0" borderId="0" xfId="0" applyNumberFormat="1" applyFont="1" applyAlignment="1" applyProtection="1">
      <alignment horizontal="right"/>
      <protection locked="0"/>
    </xf>
    <xf numFmtId="171" fontId="5" fillId="0" borderId="0" xfId="0" applyNumberFormat="1" applyFont="1" applyAlignment="1" applyProtection="1">
      <alignment horizontal="right"/>
      <protection locked="0"/>
    </xf>
    <xf numFmtId="172" fontId="5" fillId="0" borderId="0" xfId="0" applyNumberFormat="1" applyFont="1" applyAlignment="1" applyProtection="1">
      <alignment/>
      <protection locked="0"/>
    </xf>
    <xf numFmtId="0" fontId="0" fillId="0" borderId="0" xfId="0" applyBorder="1" applyAlignment="1" applyProtection="1">
      <alignment/>
      <protection locked="0"/>
    </xf>
    <xf numFmtId="0" fontId="5" fillId="0" borderId="0" xfId="0" applyNumberFormat="1" applyFont="1" applyFill="1" applyBorder="1" applyAlignment="1" applyProtection="1">
      <alignment horizontal="left" vertical="top" wrapText="1"/>
      <protection locked="0"/>
    </xf>
    <xf numFmtId="0" fontId="15" fillId="0" borderId="0" xfId="0" applyNumberFormat="1" applyFont="1" applyFill="1" applyBorder="1" applyAlignment="1" applyProtection="1">
      <alignment horizontal="left" vertical="top" wrapText="1"/>
      <protection locked="0"/>
    </xf>
    <xf numFmtId="0" fontId="0" fillId="0" borderId="0" xfId="0" applyAlignment="1">
      <alignment horizontal="center"/>
    </xf>
    <xf numFmtId="0" fontId="2" fillId="0" borderId="0" xfId="0" applyFont="1" applyFill="1" applyAlignment="1">
      <alignment/>
    </xf>
    <xf numFmtId="42" fontId="0" fillId="0" borderId="0" xfId="0" applyNumberFormat="1" applyAlignment="1">
      <alignment/>
    </xf>
    <xf numFmtId="2" fontId="0" fillId="0" borderId="0" xfId="0" applyNumberFormat="1" applyBorder="1" applyAlignment="1">
      <alignment/>
    </xf>
    <xf numFmtId="182" fontId="0" fillId="0" borderId="0" xfId="0" applyNumberFormat="1" applyBorder="1" applyAlignment="1">
      <alignment/>
    </xf>
    <xf numFmtId="0" fontId="0" fillId="0" borderId="0" xfId="0" applyBorder="1" applyAlignment="1">
      <alignment/>
    </xf>
    <xf numFmtId="2" fontId="0" fillId="0" borderId="30" xfId="0" applyNumberFormat="1" applyBorder="1" applyAlignment="1">
      <alignment/>
    </xf>
    <xf numFmtId="0" fontId="18" fillId="2" borderId="31"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0" borderId="31" xfId="0" applyFont="1" applyBorder="1" applyAlignment="1">
      <alignment horizontal="center" wrapText="1"/>
    </xf>
    <xf numFmtId="42" fontId="18" fillId="0" borderId="31" xfId="0" applyNumberFormat="1" applyFont="1" applyBorder="1" applyAlignment="1">
      <alignment horizontal="center" wrapText="1"/>
    </xf>
    <xf numFmtId="2" fontId="18" fillId="0" borderId="31" xfId="0" applyNumberFormat="1" applyFont="1" applyBorder="1" applyAlignment="1">
      <alignment horizontal="center" vertical="top" wrapText="1"/>
    </xf>
    <xf numFmtId="0" fontId="19" fillId="0" borderId="31" xfId="0" applyFont="1" applyBorder="1" applyAlignment="1">
      <alignment horizontal="center" wrapText="1"/>
    </xf>
    <xf numFmtId="0" fontId="18" fillId="0" borderId="31" xfId="0" applyFont="1" applyBorder="1" applyAlignment="1">
      <alignment horizontal="center" vertical="top" wrapText="1"/>
    </xf>
    <xf numFmtId="14" fontId="18" fillId="0" borderId="0" xfId="0" applyNumberFormat="1" applyFont="1" applyAlignment="1">
      <alignment horizontal="center" vertical="center" wrapText="1"/>
    </xf>
    <xf numFmtId="0" fontId="1" fillId="0" borderId="0" xfId="0" applyFont="1" applyBorder="1" applyAlignment="1">
      <alignment vertical="center"/>
    </xf>
    <xf numFmtId="0" fontId="0" fillId="2" borderId="31" xfId="0" applyFill="1" applyBorder="1" applyAlignment="1">
      <alignment horizontal="center" wrapText="1"/>
    </xf>
    <xf numFmtId="0" fontId="0" fillId="0" borderId="31" xfId="0" applyFont="1" applyBorder="1" applyAlignment="1">
      <alignment horizontal="center" wrapText="1"/>
    </xf>
    <xf numFmtId="0" fontId="0" fillId="0" borderId="31" xfId="0" applyBorder="1" applyAlignment="1">
      <alignment horizontal="center" wrapText="1"/>
    </xf>
    <xf numFmtId="42" fontId="0" fillId="0" borderId="31" xfId="0" applyNumberFormat="1" applyBorder="1" applyAlignment="1">
      <alignment horizontal="center" wrapText="1"/>
    </xf>
    <xf numFmtId="2" fontId="0" fillId="0" borderId="31" xfId="0" applyNumberFormat="1" applyBorder="1" applyAlignment="1">
      <alignment horizontal="center" wrapText="1"/>
    </xf>
    <xf numFmtId="2" fontId="0" fillId="0" borderId="31" xfId="0" applyNumberFormat="1" applyBorder="1" applyAlignment="1">
      <alignment/>
    </xf>
    <xf numFmtId="167" fontId="0" fillId="0" borderId="31" xfId="17" applyBorder="1" applyAlignment="1">
      <alignment/>
    </xf>
    <xf numFmtId="0" fontId="0" fillId="0" borderId="31" xfId="0" applyFont="1" applyBorder="1" applyAlignment="1">
      <alignment horizontal="center"/>
    </xf>
    <xf numFmtId="167" fontId="0" fillId="0" borderId="31" xfId="17" applyFont="1" applyBorder="1" applyAlignment="1">
      <alignment/>
    </xf>
    <xf numFmtId="2" fontId="0" fillId="0" borderId="31" xfId="0" applyNumberFormat="1" applyFont="1" applyBorder="1" applyAlignment="1">
      <alignment/>
    </xf>
    <xf numFmtId="0" fontId="5" fillId="0" borderId="0" xfId="0" applyFont="1" applyBorder="1" applyAlignment="1">
      <alignment/>
    </xf>
    <xf numFmtId="0" fontId="5" fillId="0" borderId="0" xfId="0" applyFont="1" applyBorder="1" applyAlignment="1">
      <alignment horizontal="justify" vertical="top"/>
    </xf>
    <xf numFmtId="0" fontId="5" fillId="0" borderId="0" xfId="0" applyFont="1" applyBorder="1" applyAlignment="1">
      <alignment/>
    </xf>
    <xf numFmtId="0" fontId="0" fillId="0" borderId="0" xfId="0" applyBorder="1" applyAlignment="1">
      <alignment horizontal="justify" vertical="top"/>
    </xf>
    <xf numFmtId="0" fontId="0" fillId="0" borderId="0" xfId="0" applyFont="1" applyBorder="1" applyAlignment="1">
      <alignment horizontal="center"/>
    </xf>
    <xf numFmtId="167" fontId="0" fillId="0" borderId="0" xfId="17" applyFont="1" applyBorder="1" applyAlignment="1">
      <alignment/>
    </xf>
    <xf numFmtId="2" fontId="0" fillId="0" borderId="0" xfId="0" applyNumberFormat="1" applyFont="1" applyBorder="1" applyAlignment="1">
      <alignment wrapText="1"/>
    </xf>
    <xf numFmtId="2" fontId="0" fillId="0" borderId="0" xfId="0" applyNumberFormat="1" applyFont="1" applyBorder="1" applyAlignment="1">
      <alignment/>
    </xf>
    <xf numFmtId="0" fontId="0" fillId="0" borderId="0" xfId="0" applyFont="1" applyBorder="1" applyAlignment="1">
      <alignment/>
    </xf>
    <xf numFmtId="0" fontId="0" fillId="0" borderId="31" xfId="0" applyBorder="1" applyAlignment="1">
      <alignment horizontal="justify" vertical="top"/>
    </xf>
    <xf numFmtId="2" fontId="0" fillId="0" borderId="31" xfId="0" applyNumberFormat="1" applyFont="1" applyBorder="1" applyAlignment="1">
      <alignment wrapText="1"/>
    </xf>
    <xf numFmtId="0" fontId="0" fillId="0" borderId="31" xfId="0" applyFont="1" applyBorder="1" applyAlignment="1">
      <alignment/>
    </xf>
    <xf numFmtId="0" fontId="5" fillId="0" borderId="1" xfId="0" applyFont="1" applyBorder="1" applyAlignment="1">
      <alignment horizontal="left" vertical="center"/>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9" xfId="0" applyFont="1" applyFill="1" applyBorder="1" applyAlignment="1">
      <alignment horizontal="left" vertical="top"/>
    </xf>
    <xf numFmtId="0" fontId="5" fillId="0" borderId="16"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Alignment="1">
      <alignment horizontal="left"/>
    </xf>
    <xf numFmtId="0" fontId="0" fillId="0" borderId="0" xfId="0" applyAlignment="1">
      <alignment horizontal="center" wrapText="1"/>
    </xf>
    <xf numFmtId="0" fontId="20" fillId="2" borderId="31" xfId="0" applyFont="1" applyFill="1" applyBorder="1" applyAlignment="1">
      <alignment horizontal="center" vertical="center"/>
    </xf>
    <xf numFmtId="0" fontId="5" fillId="0" borderId="31" xfId="0" applyFont="1" applyBorder="1" applyAlignment="1">
      <alignment horizontal="justify" vertical="center"/>
    </xf>
    <xf numFmtId="0" fontId="0" fillId="0" borderId="31" xfId="0" applyFont="1" applyBorder="1" applyAlignment="1">
      <alignment horizontal="center" vertical="center"/>
    </xf>
    <xf numFmtId="167" fontId="0" fillId="0" borderId="31" xfId="17" applyFont="1" applyBorder="1" applyAlignment="1">
      <alignment vertical="center"/>
    </xf>
    <xf numFmtId="2" fontId="0" fillId="0" borderId="31" xfId="0" applyNumberFormat="1" applyFont="1" applyBorder="1" applyAlignment="1">
      <alignment vertical="center"/>
    </xf>
    <xf numFmtId="0" fontId="5" fillId="0" borderId="0" xfId="0" applyFont="1" applyAlignment="1">
      <alignment/>
    </xf>
    <xf numFmtId="0" fontId="0" fillId="0" borderId="35" xfId="0" applyBorder="1" applyAlignment="1">
      <alignment/>
    </xf>
    <xf numFmtId="0" fontId="5" fillId="0" borderId="35" xfId="0" applyFont="1" applyBorder="1" applyAlignment="1">
      <alignment horizontal="justify" vertical="top"/>
    </xf>
    <xf numFmtId="0" fontId="5" fillId="0" borderId="0" xfId="0" applyFont="1" applyAlignment="1">
      <alignment/>
    </xf>
    <xf numFmtId="0" fontId="0" fillId="0" borderId="35" xfId="0" applyBorder="1" applyAlignment="1">
      <alignment horizontal="justify" vertical="top"/>
    </xf>
    <xf numFmtId="0" fontId="5" fillId="0" borderId="31" xfId="0" applyFont="1" applyBorder="1" applyAlignment="1">
      <alignment horizontal="justify" vertical="center" wrapText="1"/>
    </xf>
    <xf numFmtId="0" fontId="0" fillId="0" borderId="0" xfId="0" applyFill="1" applyBorder="1" applyAlignment="1">
      <alignment horizontal="center" vertical="center"/>
    </xf>
    <xf numFmtId="0" fontId="0" fillId="2" borderId="31" xfId="0" applyFill="1" applyBorder="1" applyAlignment="1">
      <alignment horizontal="center" vertical="center"/>
    </xf>
    <xf numFmtId="167" fontId="2" fillId="0" borderId="31" xfId="17" applyFont="1" applyBorder="1" applyAlignment="1">
      <alignment/>
    </xf>
    <xf numFmtId="0" fontId="0" fillId="0" borderId="36" xfId="0" applyFont="1" applyBorder="1" applyAlignment="1">
      <alignment/>
    </xf>
    <xf numFmtId="0" fontId="0" fillId="0" borderId="37" xfId="0" applyFont="1" applyBorder="1" applyAlignment="1">
      <alignment/>
    </xf>
    <xf numFmtId="0" fontId="5" fillId="0" borderId="35" xfId="0" applyFont="1" applyBorder="1" applyAlignment="1">
      <alignment horizontal="left"/>
    </xf>
    <xf numFmtId="0" fontId="0" fillId="0" borderId="38" xfId="0" applyFont="1" applyBorder="1" applyAlignment="1">
      <alignment/>
    </xf>
    <xf numFmtId="0" fontId="5" fillId="0" borderId="39" xfId="0" applyFont="1" applyBorder="1" applyAlignment="1">
      <alignment horizontal="left" indent="1"/>
    </xf>
    <xf numFmtId="0" fontId="5" fillId="0" borderId="35" xfId="0" applyFont="1" applyBorder="1" applyAlignment="1">
      <alignment horizontal="left" indent="1"/>
    </xf>
    <xf numFmtId="0" fontId="0" fillId="0" borderId="0" xfId="0" applyAlignment="1">
      <alignment horizontal="right"/>
    </xf>
    <xf numFmtId="167" fontId="0" fillId="0" borderId="0" xfId="0" applyNumberFormat="1" applyAlignment="1">
      <alignment horizontal="center"/>
    </xf>
    <xf numFmtId="167" fontId="0" fillId="0" borderId="0" xfId="0" applyNumberFormat="1" applyAlignment="1">
      <alignment/>
    </xf>
    <xf numFmtId="0" fontId="14" fillId="0" borderId="8" xfId="0" applyFont="1" applyBorder="1" applyAlignment="1">
      <alignment wrapText="1"/>
    </xf>
    <xf numFmtId="0" fontId="14" fillId="0" borderId="8" xfId="0" applyFont="1" applyFill="1" applyBorder="1" applyAlignment="1">
      <alignment/>
    </xf>
    <xf numFmtId="0" fontId="0" fillId="0" borderId="0" xfId="0" applyFont="1" applyAlignment="1">
      <alignment horizontal="left" indent="1"/>
    </xf>
    <xf numFmtId="0" fontId="5" fillId="0" borderId="0" xfId="0" applyFont="1" applyBorder="1" applyAlignment="1">
      <alignment horizontal="left" vertical="top" wrapText="1"/>
    </xf>
    <xf numFmtId="0" fontId="5" fillId="0" borderId="0" xfId="0" applyFont="1" applyBorder="1" applyAlignment="1">
      <alignment horizontal="justify" vertical="top" wrapText="1"/>
    </xf>
    <xf numFmtId="0" fontId="5" fillId="0" borderId="0" xfId="0" applyFont="1" applyBorder="1" applyAlignment="1">
      <alignment horizontal="center" wrapText="1"/>
    </xf>
    <xf numFmtId="1" fontId="5" fillId="0" borderId="0" xfId="0" applyNumberFormat="1" applyFont="1" applyBorder="1" applyAlignment="1">
      <alignment horizontal="center" wrapText="1"/>
    </xf>
    <xf numFmtId="42" fontId="6" fillId="0" borderId="0" xfId="22" applyFont="1" applyFill="1" applyBorder="1" applyAlignment="1">
      <alignment/>
    </xf>
    <xf numFmtId="0" fontId="7" fillId="0" borderId="0" xfId="0" applyFont="1" applyFill="1" applyBorder="1" applyAlignment="1">
      <alignment/>
    </xf>
    <xf numFmtId="1" fontId="5" fillId="0" borderId="40" xfId="0" applyNumberFormat="1" applyFont="1" applyBorder="1" applyAlignment="1">
      <alignment horizontal="center" wrapText="1"/>
    </xf>
    <xf numFmtId="42" fontId="6" fillId="0" borderId="5" xfId="22" applyFont="1" applyFill="1" applyBorder="1" applyAlignment="1">
      <alignment/>
    </xf>
    <xf numFmtId="0" fontId="7" fillId="0" borderId="7" xfId="0" applyFont="1" applyFill="1" applyBorder="1" applyAlignment="1">
      <alignment/>
    </xf>
    <xf numFmtId="0" fontId="7" fillId="0" borderId="40" xfId="0" applyFont="1" applyFill="1" applyBorder="1" applyAlignment="1">
      <alignment/>
    </xf>
    <xf numFmtId="49" fontId="5" fillId="0" borderId="0" xfId="0" applyNumberFormat="1" applyFont="1" applyFill="1" applyBorder="1" applyAlignment="1" applyProtection="1">
      <alignment horizontal="left" vertical="top"/>
      <protection locked="0"/>
    </xf>
    <xf numFmtId="49" fontId="1" fillId="0" borderId="0" xfId="0" applyNumberFormat="1" applyFont="1" applyFill="1" applyBorder="1" applyAlignment="1" applyProtection="1">
      <alignment horizontal="left"/>
      <protection locked="0"/>
    </xf>
    <xf numFmtId="2" fontId="1" fillId="0" borderId="0" xfId="0" applyNumberFormat="1" applyFont="1" applyFill="1" applyBorder="1" applyAlignment="1" applyProtection="1">
      <alignment horizontal="right"/>
      <protection locked="0"/>
    </xf>
    <xf numFmtId="49" fontId="8" fillId="0" borderId="0" xfId="0" applyNumberFormat="1" applyFont="1" applyFill="1" applyBorder="1" applyAlignment="1" applyProtection="1">
      <alignment horizontal="left" vertical="top"/>
      <protection locked="0"/>
    </xf>
    <xf numFmtId="49" fontId="5" fillId="0" borderId="16" xfId="0" applyNumberFormat="1" applyFont="1" applyBorder="1" applyAlignment="1">
      <alignment horizontal="left" vertical="top" wrapText="1"/>
    </xf>
    <xf numFmtId="49" fontId="5" fillId="0" borderId="15" xfId="0" applyNumberFormat="1" applyFont="1" applyBorder="1" applyAlignment="1">
      <alignment horizontal="center" wrapText="1"/>
    </xf>
    <xf numFmtId="42" fontId="6" fillId="0" borderId="41" xfId="22" applyFont="1" applyFill="1" applyBorder="1" applyAlignment="1">
      <alignment/>
    </xf>
    <xf numFmtId="0" fontId="7" fillId="0" borderId="42" xfId="0" applyFont="1" applyFill="1" applyBorder="1" applyAlignment="1">
      <alignment/>
    </xf>
    <xf numFmtId="0" fontId="7" fillId="0" borderId="43" xfId="0" applyFont="1" applyFill="1" applyBorder="1" applyAlignment="1">
      <alignment/>
    </xf>
    <xf numFmtId="49" fontId="5" fillId="0" borderId="9" xfId="0" applyNumberFormat="1" applyFont="1" applyBorder="1" applyAlignment="1">
      <alignment horizontal="left" vertical="top" wrapText="1"/>
    </xf>
    <xf numFmtId="49" fontId="5" fillId="0" borderId="8" xfId="0" applyNumberFormat="1" applyFont="1" applyBorder="1" applyAlignment="1">
      <alignment horizontal="center" wrapText="1"/>
    </xf>
    <xf numFmtId="49" fontId="5" fillId="0" borderId="5" xfId="0" applyNumberFormat="1" applyFont="1" applyBorder="1" applyAlignment="1">
      <alignment horizontal="left" vertical="top" wrapText="1"/>
    </xf>
    <xf numFmtId="49" fontId="5" fillId="0" borderId="7" xfId="0" applyNumberFormat="1" applyFont="1" applyBorder="1" applyAlignment="1">
      <alignment horizontal="center" wrapText="1"/>
    </xf>
    <xf numFmtId="0" fontId="5" fillId="0" borderId="8" xfId="0" applyNumberFormat="1" applyFont="1" applyBorder="1" applyAlignment="1">
      <alignment horizontal="justify" vertical="top" wrapText="1"/>
    </xf>
    <xf numFmtId="0" fontId="5" fillId="0" borderId="7" xfId="0" applyNumberFormat="1" applyFont="1" applyBorder="1" applyAlignment="1">
      <alignment horizontal="justify" vertical="top" wrapText="1"/>
    </xf>
    <xf numFmtId="0" fontId="5" fillId="0" borderId="15" xfId="0" applyNumberFormat="1" applyFont="1" applyBorder="1" applyAlignment="1">
      <alignment horizontal="justify" vertical="top" wrapText="1"/>
    </xf>
    <xf numFmtId="49" fontId="5" fillId="0" borderId="0" xfId="0" applyNumberFormat="1" applyFont="1" applyFill="1" applyBorder="1" applyAlignment="1" applyProtection="1">
      <alignment horizontal="left" vertical="top" wrapText="1"/>
      <protection locked="0"/>
    </xf>
    <xf numFmtId="171" fontId="1" fillId="0" borderId="19" xfId="0" applyNumberFormat="1" applyFont="1" applyBorder="1" applyAlignment="1" applyProtection="1">
      <alignment horizontal="center"/>
      <protection locked="0"/>
    </xf>
    <xf numFmtId="171" fontId="1" fillId="0" borderId="44" xfId="0" applyNumberFormat="1" applyFont="1" applyBorder="1" applyAlignment="1" applyProtection="1">
      <alignment horizontal="center"/>
      <protection locked="0"/>
    </xf>
    <xf numFmtId="171" fontId="1" fillId="0" borderId="20" xfId="0" applyNumberFormat="1" applyFont="1" applyBorder="1" applyAlignment="1" applyProtection="1">
      <alignment horizontal="center"/>
      <protection locked="0"/>
    </xf>
    <xf numFmtId="0" fontId="1" fillId="0" borderId="22" xfId="0" applyFont="1" applyBorder="1" applyAlignment="1" applyProtection="1">
      <alignment horizontal="center"/>
      <protection locked="0"/>
    </xf>
    <xf numFmtId="0" fontId="1" fillId="0" borderId="23" xfId="0" applyFont="1" applyBorder="1" applyAlignment="1" applyProtection="1">
      <alignment horizontal="center"/>
      <protection locked="0"/>
    </xf>
    <xf numFmtId="49" fontId="13" fillId="0" borderId="19" xfId="0" applyNumberFormat="1" applyFont="1" applyFill="1" applyBorder="1" applyAlignment="1" applyProtection="1">
      <alignment horizontal="center" vertical="top" wrapText="1"/>
      <protection locked="0"/>
    </xf>
    <xf numFmtId="49" fontId="1" fillId="0" borderId="44" xfId="0" applyNumberFormat="1" applyFont="1" applyFill="1" applyBorder="1" applyAlignment="1" applyProtection="1">
      <alignment horizontal="center" vertical="top" wrapText="1"/>
      <protection locked="0"/>
    </xf>
    <xf numFmtId="49" fontId="1" fillId="0" borderId="20" xfId="0" applyNumberFormat="1" applyFont="1" applyFill="1" applyBorder="1" applyAlignment="1" applyProtection="1">
      <alignment horizontal="center" vertical="top" wrapText="1"/>
      <protection locked="0"/>
    </xf>
    <xf numFmtId="49" fontId="1" fillId="0" borderId="22" xfId="0" applyNumberFormat="1" applyFont="1" applyFill="1" applyBorder="1" applyAlignment="1" applyProtection="1">
      <alignment horizontal="center" vertical="top" wrapText="1"/>
      <protection locked="0"/>
    </xf>
    <xf numFmtId="49" fontId="1" fillId="0" borderId="0" xfId="0" applyNumberFormat="1" applyFont="1" applyFill="1" applyBorder="1" applyAlignment="1" applyProtection="1">
      <alignment horizontal="center" vertical="top" wrapText="1"/>
      <protection locked="0"/>
    </xf>
    <xf numFmtId="49" fontId="1" fillId="0" borderId="23" xfId="0" applyNumberFormat="1" applyFont="1" applyFill="1" applyBorder="1" applyAlignment="1" applyProtection="1">
      <alignment horizontal="center" vertical="top" wrapText="1"/>
      <protection locked="0"/>
    </xf>
    <xf numFmtId="49" fontId="1" fillId="0" borderId="29" xfId="0" applyNumberFormat="1" applyFont="1" applyFill="1" applyBorder="1" applyAlignment="1" applyProtection="1">
      <alignment horizontal="center" vertical="top" wrapText="1"/>
      <protection locked="0"/>
    </xf>
    <xf numFmtId="49" fontId="1" fillId="0" borderId="4" xfId="0" applyNumberFormat="1" applyFont="1" applyFill="1" applyBorder="1" applyAlignment="1" applyProtection="1">
      <alignment horizontal="center" vertical="top" wrapText="1"/>
      <protection locked="0"/>
    </xf>
    <xf numFmtId="49" fontId="1" fillId="0" borderId="6" xfId="0" applyNumberFormat="1" applyFont="1" applyFill="1" applyBorder="1" applyAlignment="1" applyProtection="1">
      <alignment horizontal="center" vertical="top" wrapText="1"/>
      <protection locked="0"/>
    </xf>
    <xf numFmtId="0" fontId="14" fillId="0" borderId="45" xfId="22" applyNumberFormat="1" applyFont="1" applyFill="1" applyBorder="1" applyAlignment="1">
      <alignment horizontal="left" vertical="top" wrapText="1" indent="1"/>
    </xf>
    <xf numFmtId="0" fontId="14" fillId="0" borderId="46" xfId="22" applyNumberFormat="1" applyFont="1" applyFill="1" applyBorder="1" applyAlignment="1">
      <alignment horizontal="left" vertical="top" wrapText="1" indent="1"/>
    </xf>
    <xf numFmtId="0" fontId="14" fillId="0" borderId="47" xfId="22" applyNumberFormat="1" applyFont="1" applyFill="1" applyBorder="1" applyAlignment="1">
      <alignment horizontal="left" vertical="top" wrapText="1" indent="1"/>
    </xf>
    <xf numFmtId="0" fontId="0" fillId="0" borderId="29" xfId="0" applyFont="1" applyBorder="1" applyAlignment="1">
      <alignment horizontal="center" vertical="top"/>
    </xf>
    <xf numFmtId="0" fontId="0" fillId="0" borderId="4" xfId="0" applyFont="1" applyBorder="1" applyAlignment="1">
      <alignment/>
    </xf>
    <xf numFmtId="0" fontId="0" fillId="0" borderId="6" xfId="0" applyFont="1" applyBorder="1" applyAlignment="1">
      <alignment/>
    </xf>
    <xf numFmtId="0" fontId="10" fillId="0" borderId="19" xfId="0" applyFont="1" applyBorder="1" applyAlignment="1">
      <alignment horizontal="center"/>
    </xf>
    <xf numFmtId="0" fontId="0" fillId="0" borderId="44" xfId="0" applyFont="1" applyBorder="1" applyAlignment="1">
      <alignment horizontal="center"/>
    </xf>
    <xf numFmtId="0" fontId="0" fillId="0" borderId="20" xfId="0" applyFont="1" applyBorder="1" applyAlignment="1">
      <alignment horizontal="center"/>
    </xf>
    <xf numFmtId="0" fontId="1"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2" fillId="0" borderId="19" xfId="0" applyFont="1" applyBorder="1" applyAlignment="1">
      <alignment horizontal="center" vertical="center"/>
    </xf>
    <xf numFmtId="0" fontId="0" fillId="0" borderId="51" xfId="0" applyFont="1" applyBorder="1" applyAlignment="1">
      <alignment horizontal="center" vertical="center"/>
    </xf>
    <xf numFmtId="0" fontId="0" fillId="0" borderId="22" xfId="0" applyFont="1" applyBorder="1" applyAlignment="1">
      <alignment horizontal="center" vertical="center"/>
    </xf>
    <xf numFmtId="0" fontId="0" fillId="0" borderId="52" xfId="0" applyFont="1" applyBorder="1" applyAlignment="1">
      <alignment horizontal="center" vertical="center"/>
    </xf>
    <xf numFmtId="0" fontId="2" fillId="0" borderId="20" xfId="0" applyFont="1" applyBorder="1" applyAlignment="1">
      <alignment horizontal="center" vertical="center"/>
    </xf>
    <xf numFmtId="0" fontId="0" fillId="0" borderId="23" xfId="0" applyFont="1" applyBorder="1" applyAlignment="1">
      <alignment horizontal="center" vertical="center"/>
    </xf>
    <xf numFmtId="0" fontId="5" fillId="0" borderId="53" xfId="0" applyFont="1" applyBorder="1" applyAlignment="1">
      <alignment horizontal="left" vertical="top" wrapText="1" indent="1"/>
    </xf>
    <xf numFmtId="0" fontId="5" fillId="0" borderId="30" xfId="0" applyFont="1" applyBorder="1" applyAlignment="1">
      <alignment horizontal="left" vertical="top" wrapText="1" indent="1"/>
    </xf>
    <xf numFmtId="0" fontId="5" fillId="0" borderId="54" xfId="0" applyFont="1" applyBorder="1" applyAlignment="1">
      <alignment horizontal="left" vertical="top" wrapText="1" inden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TTIVITA'\PROGETTI\70%20Museo%20della%20Scienza\Progetto%202000\ESECUTIVO\Computi\70%20E%20AR%20computo%20AR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TTIVITA'\PROGETTI\70%20Museo%20della%20Scienza\Progetto%202000\ESECUTIVO\Progetto%20STRUT\70%20E%20ST%20Computo%20e%20Relazioni\70%20ST%20Computo%20esecutiv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1"/>
      <sheetName val="Foglio2"/>
      <sheetName val="Foglio3"/>
    </sheetNames>
    <sheetDataSet>
      <sheetData sheetId="0">
        <row r="4">
          <cell r="A4" t="str">
            <v>AR/1</v>
          </cell>
          <cell r="B4" t="str">
            <v>installazione cantiere</v>
          </cell>
          <cell r="C4" t="str">
            <v>corpo</v>
          </cell>
          <cell r="M4">
            <v>1</v>
          </cell>
        </row>
        <row r="5">
          <cell r="A5" t="str">
            <v>AR/2</v>
          </cell>
          <cell r="B5" t="str">
            <v>scavo archeologico</v>
          </cell>
          <cell r="C5" t="str">
            <v>cad.</v>
          </cell>
          <cell r="M5">
            <v>1</v>
          </cell>
        </row>
        <row r="6">
          <cell r="A6" t="str">
            <v>AR/3</v>
          </cell>
          <cell r="B6" t="str">
            <v>spicconatura di intonaco su pareti</v>
          </cell>
          <cell r="C6" t="str">
            <v>mq.</v>
          </cell>
          <cell r="M6">
            <v>90</v>
          </cell>
        </row>
        <row r="7">
          <cell r="A7" t="str">
            <v>AR/4</v>
          </cell>
          <cell r="B7" t="str">
            <v>spicconatura di intonaco su soffitti</v>
          </cell>
          <cell r="C7" t="str">
            <v>mq.</v>
          </cell>
          <cell r="M7">
            <v>35</v>
          </cell>
        </row>
        <row r="8">
          <cell r="A8" t="str">
            <v>AR/5</v>
          </cell>
          <cell r="B8" t="str">
            <v>demolizione pavimenti  in cotto e massetto</v>
          </cell>
          <cell r="C8" t="str">
            <v>mq</v>
          </cell>
          <cell r="M8">
            <v>280</v>
          </cell>
        </row>
        <row r="9">
          <cell r="A9" t="str">
            <v>AR/6</v>
          </cell>
          <cell r="B9" t="str">
            <v>demolizione pavimenti </v>
          </cell>
          <cell r="C9" t="str">
            <v>mq.</v>
          </cell>
          <cell r="M9">
            <v>12.7</v>
          </cell>
        </row>
        <row r="10">
          <cell r="A10" t="str">
            <v>AR/7</v>
          </cell>
          <cell r="B10" t="str">
            <v>demolizione rivestimento</v>
          </cell>
          <cell r="C10" t="str">
            <v>mq.</v>
          </cell>
          <cell r="M10">
            <v>48</v>
          </cell>
        </row>
        <row r="11">
          <cell r="A11" t="str">
            <v>AR/8</v>
          </cell>
          <cell r="B11" t="str">
            <v>smontaggio parete vetrata ingresso</v>
          </cell>
          <cell r="C11" t="str">
            <v>corpo</v>
          </cell>
          <cell r="M11">
            <v>1</v>
          </cell>
        </row>
        <row r="12">
          <cell r="A12" t="str">
            <v>AR/9</v>
          </cell>
          <cell r="B12" t="str">
            <v>muratura</v>
          </cell>
          <cell r="C12" t="str">
            <v>mq.</v>
          </cell>
          <cell r="M12">
            <v>239</v>
          </cell>
        </row>
        <row r="13">
          <cell r="A13" t="str">
            <v>AR/10a</v>
          </cell>
          <cell r="B13" t="str">
            <v>intonaco con malta bastarda  a base di calce su pareti esistenti</v>
          </cell>
          <cell r="C13" t="str">
            <v>mq</v>
          </cell>
          <cell r="M13">
            <v>890</v>
          </cell>
        </row>
        <row r="14">
          <cell r="A14" t="str">
            <v>AR/10b</v>
          </cell>
          <cell r="B14" t="str">
            <v>intonaco con malta di cemento su pareti esistenti </v>
          </cell>
          <cell r="C14" t="str">
            <v>mq</v>
          </cell>
          <cell r="M14">
            <v>10</v>
          </cell>
        </row>
        <row r="15">
          <cell r="A15" t="str">
            <v>AR/10c</v>
          </cell>
          <cell r="B15" t="str">
            <v>intonaco a calce e pozzolana o con coccio pesto fine su pareti esistenti</v>
          </cell>
          <cell r="C15" t="str">
            <v>mq</v>
          </cell>
          <cell r="M15">
            <v>10</v>
          </cell>
        </row>
        <row r="16">
          <cell r="A16" t="str">
            <v>AR/10d</v>
          </cell>
          <cell r="B16" t="str">
            <v>intonaco tipo AR/10a su soffitti e volte</v>
          </cell>
          <cell r="C16" t="str">
            <v>mq.</v>
          </cell>
          <cell r="M16">
            <v>306</v>
          </cell>
        </row>
        <row r="17">
          <cell r="A17" t="str">
            <v>AR/11</v>
          </cell>
          <cell r="B17" t="str">
            <v>finitura di velo a grassello</v>
          </cell>
          <cell r="C17" t="str">
            <v>mq.</v>
          </cell>
          <cell r="M17">
            <v>890</v>
          </cell>
        </row>
        <row r="18">
          <cell r="A18" t="str">
            <v>AR/12</v>
          </cell>
          <cell r="B18" t="str">
            <v>scialbatura a grassello</v>
          </cell>
          <cell r="C18" t="str">
            <v>mq.</v>
          </cell>
          <cell r="M18">
            <v>110</v>
          </cell>
        </row>
        <row r="19">
          <cell r="A19" t="str">
            <v>AR/13</v>
          </cell>
          <cell r="B19" t="str">
            <v>intonaco a calce su pareti nuove</v>
          </cell>
          <cell r="C19" t="str">
            <v>mq.</v>
          </cell>
          <cell r="M19">
            <v>343.56</v>
          </cell>
        </row>
        <row r="20">
          <cell r="A20" t="str">
            <v>AR/14</v>
          </cell>
          <cell r="B20" t="str">
            <v>riprese intonaco per interni</v>
          </cell>
          <cell r="C20" t="str">
            <v>mq.</v>
          </cell>
          <cell r="M20">
            <v>400</v>
          </cell>
        </row>
        <row r="21">
          <cell r="A21" t="str">
            <v>AR/15</v>
          </cell>
          <cell r="B21" t="str">
            <v>intonaco su varco x asportazione muratura</v>
          </cell>
          <cell r="C21" t="str">
            <v>corpo</v>
          </cell>
          <cell r="M21">
            <v>17</v>
          </cell>
        </row>
        <row r="22">
          <cell r="A22" t="str">
            <v>AR/16a</v>
          </cell>
          <cell r="B22" t="str">
            <v>massetto H 10 cm.</v>
          </cell>
          <cell r="C22" t="str">
            <v>mq.</v>
          </cell>
          <cell r="M22">
            <v>600</v>
          </cell>
        </row>
        <row r="23">
          <cell r="A23" t="str">
            <v>AR/16b</v>
          </cell>
          <cell r="B23" t="str">
            <v>massetto H 5 cm.</v>
          </cell>
          <cell r="C23" t="str">
            <v>mq.</v>
          </cell>
          <cell r="M23">
            <v>334</v>
          </cell>
        </row>
        <row r="24">
          <cell r="A24" t="str">
            <v>AR/17</v>
          </cell>
          <cell r="B24" t="str">
            <v>pavimento monocottura</v>
          </cell>
          <cell r="C24" t="str">
            <v>corpo</v>
          </cell>
          <cell r="M24">
            <v>7</v>
          </cell>
        </row>
        <row r="25">
          <cell r="A25" t="str">
            <v>AR/18</v>
          </cell>
          <cell r="B25" t="str">
            <v>rivestimento ceramica</v>
          </cell>
          <cell r="C25" t="str">
            <v>corpo</v>
          </cell>
          <cell r="M25">
            <v>7</v>
          </cell>
        </row>
        <row r="26">
          <cell r="A26" t="str">
            <v>AR/19</v>
          </cell>
          <cell r="B26" t="str">
            <v>pavimento in gres porcellanato</v>
          </cell>
          <cell r="C26" t="str">
            <v>corpo</v>
          </cell>
          <cell r="M26">
            <v>10</v>
          </cell>
        </row>
        <row r="27">
          <cell r="A27" t="str">
            <v>AR/20</v>
          </cell>
          <cell r="B27" t="str">
            <v>rivestimento in gres porcellanato</v>
          </cell>
          <cell r="C27" t="str">
            <v>corpo</v>
          </cell>
          <cell r="M27">
            <v>10</v>
          </cell>
        </row>
        <row r="28">
          <cell r="A28" t="str">
            <v>AR/21</v>
          </cell>
          <cell r="B28" t="str">
            <v>pavimento gres rosso</v>
          </cell>
          <cell r="C28" t="str">
            <v>mq</v>
          </cell>
          <cell r="M28">
            <v>170</v>
          </cell>
        </row>
        <row r="29">
          <cell r="A29" t="str">
            <v>AR/22</v>
          </cell>
          <cell r="B29" t="str">
            <v>pavimento in pietra di Luserna</v>
          </cell>
          <cell r="C29" t="str">
            <v>mq.</v>
          </cell>
          <cell r="M29">
            <v>370</v>
          </cell>
        </row>
        <row r="30">
          <cell r="A30" t="str">
            <v>AR/23</v>
          </cell>
          <cell r="B30" t="str">
            <v>soglie e davanzali in pietra</v>
          </cell>
          <cell r="C30" t="str">
            <v>cad</v>
          </cell>
          <cell r="M30">
            <v>33</v>
          </cell>
        </row>
        <row r="31">
          <cell r="A31" t="str">
            <v>AR/24a</v>
          </cell>
          <cell r="B31" t="str">
            <v>pavimento in cotto</v>
          </cell>
          <cell r="C31" t="str">
            <v>mq.</v>
          </cell>
          <cell r="M31">
            <v>276</v>
          </cell>
        </row>
        <row r="32">
          <cell r="A32" t="str">
            <v>AR/24b</v>
          </cell>
          <cell r="B32" t="str">
            <v>gradini in cotto</v>
          </cell>
          <cell r="C32" t="str">
            <v>cad</v>
          </cell>
          <cell r="M32">
            <v>45</v>
          </cell>
        </row>
        <row r="33">
          <cell r="A33" t="str">
            <v>AR/24c</v>
          </cell>
          <cell r="B33" t="str">
            <v>corrimano in cotto</v>
          </cell>
          <cell r="C33" t="str">
            <v>ml.</v>
          </cell>
          <cell r="M33">
            <v>14</v>
          </cell>
        </row>
        <row r="34">
          <cell r="A34" t="str">
            <v>AR/25</v>
          </cell>
          <cell r="B34" t="str">
            <v>restauro ed integrazione scala interna</v>
          </cell>
          <cell r="C34" t="str">
            <v>corpo</v>
          </cell>
          <cell r="M34">
            <v>20</v>
          </cell>
        </row>
        <row r="35">
          <cell r="A35" t="str">
            <v>AR/26a</v>
          </cell>
          <cell r="B35" t="str">
            <v>pianerottoli scala interna in pietra</v>
          </cell>
          <cell r="C35" t="str">
            <v>mq.</v>
          </cell>
          <cell r="M35">
            <v>6</v>
          </cell>
        </row>
        <row r="36">
          <cell r="A36" t="str">
            <v>AR/26b</v>
          </cell>
          <cell r="B36" t="str">
            <v>corrimano in pietra</v>
          </cell>
          <cell r="C36" t="str">
            <v>ml.</v>
          </cell>
          <cell r="M36">
            <v>8</v>
          </cell>
        </row>
        <row r="37">
          <cell r="A37" t="str">
            <v>AR/27</v>
          </cell>
          <cell r="B37" t="str">
            <v>pavimento in legno</v>
          </cell>
          <cell r="C37" t="str">
            <v>corpo</v>
          </cell>
          <cell r="M37">
            <v>1</v>
          </cell>
        </row>
        <row r="38">
          <cell r="A38" t="str">
            <v>AR/28</v>
          </cell>
          <cell r="B38" t="str">
            <v>controsoffitto bagni</v>
          </cell>
          <cell r="C38" t="str">
            <v>mq.</v>
          </cell>
          <cell r="M38">
            <v>35.5</v>
          </cell>
        </row>
        <row r="39">
          <cell r="A39" t="str">
            <v>AR/29</v>
          </cell>
          <cell r="B39" t="str">
            <v>controsoffitto REI 60 centinato</v>
          </cell>
          <cell r="C39" t="str">
            <v>corpo</v>
          </cell>
          <cell r="M39">
            <v>1</v>
          </cell>
        </row>
        <row r="40">
          <cell r="A40" t="str">
            <v>AR/30</v>
          </cell>
          <cell r="B40" t="str">
            <v>controsoffitto REI 120</v>
          </cell>
          <cell r="C40" t="str">
            <v>vano</v>
          </cell>
          <cell r="M40">
            <v>2</v>
          </cell>
        </row>
        <row r="41">
          <cell r="A41" t="str">
            <v>AR/31</v>
          </cell>
          <cell r="B41" t="str">
            <v>controparete REI 120</v>
          </cell>
          <cell r="C41" t="str">
            <v>corpo</v>
          </cell>
          <cell r="M41">
            <v>1</v>
          </cell>
        </row>
        <row r="42">
          <cell r="A42" t="str">
            <v>AR/32</v>
          </cell>
          <cell r="B42" t="str">
            <v>parete metallica curva</v>
          </cell>
          <cell r="C42" t="str">
            <v>corpo</v>
          </cell>
          <cell r="M42">
            <v>1</v>
          </cell>
        </row>
        <row r="43">
          <cell r="A43" t="str">
            <v>AR/33</v>
          </cell>
          <cell r="B43" t="str">
            <v>parete d'arredo p.t.</v>
          </cell>
          <cell r="C43" t="str">
            <v>cad</v>
          </cell>
          <cell r="M43">
            <v>3</v>
          </cell>
        </row>
        <row r="44">
          <cell r="A44" t="str">
            <v>AR/34</v>
          </cell>
          <cell r="B44" t="str">
            <v>fornitura e posa di infisso interno 1 anta</v>
          </cell>
          <cell r="C44" t="str">
            <v>cad</v>
          </cell>
          <cell r="M44">
            <v>21</v>
          </cell>
        </row>
        <row r="45">
          <cell r="A45" t="str">
            <v>AR/35</v>
          </cell>
          <cell r="B45" t="str">
            <v>idem x infisso 2 ante</v>
          </cell>
          <cell r="C45" t="str">
            <v>cad</v>
          </cell>
          <cell r="M45">
            <v>2</v>
          </cell>
        </row>
        <row r="46">
          <cell r="A46" t="str">
            <v>AR/36</v>
          </cell>
          <cell r="B46" t="str">
            <v>porte REI 60</v>
          </cell>
          <cell r="C46" t="str">
            <v>corpo</v>
          </cell>
          <cell r="M46">
            <v>7</v>
          </cell>
        </row>
        <row r="47">
          <cell r="A47" t="str">
            <v>AR/37</v>
          </cell>
          <cell r="B47" t="str">
            <v>porte REI 120</v>
          </cell>
          <cell r="C47" t="str">
            <v>corpo</v>
          </cell>
          <cell r="M47">
            <v>2</v>
          </cell>
        </row>
        <row r="48">
          <cell r="A48" t="str">
            <v>AR/38</v>
          </cell>
          <cell r="B48" t="str">
            <v>chiusura metallica ad anta</v>
          </cell>
          <cell r="C48" t="str">
            <v>corpo</v>
          </cell>
          <cell r="M48">
            <v>3</v>
          </cell>
        </row>
        <row r="49">
          <cell r="A49" t="str">
            <v>AR/39</v>
          </cell>
          <cell r="B49" t="str">
            <v>sovrapprezzo x guide</v>
          </cell>
          <cell r="C49" t="str">
            <v>corpo</v>
          </cell>
          <cell r="M49">
            <v>1</v>
          </cell>
        </row>
        <row r="50">
          <cell r="A50" t="str">
            <v>AR/40</v>
          </cell>
          <cell r="B50" t="str">
            <v>sovrapprezzo AR/38 per finitura interna</v>
          </cell>
          <cell r="C50" t="str">
            <v>corpo</v>
          </cell>
          <cell r="M50">
            <v>1</v>
          </cell>
        </row>
        <row r="51">
          <cell r="A51" t="str">
            <v>AR/41</v>
          </cell>
          <cell r="B51" t="str">
            <v>parapetto soppalco</v>
          </cell>
          <cell r="C51" t="str">
            <v>corpo</v>
          </cell>
          <cell r="M51">
            <v>1</v>
          </cell>
        </row>
        <row r="52">
          <cell r="A52" t="str">
            <v>AR/42</v>
          </cell>
          <cell r="B52" t="str">
            <v>parapetto scala Lungarno</v>
          </cell>
          <cell r="C52" t="str">
            <v>corpo</v>
          </cell>
          <cell r="M52">
            <v>1</v>
          </cell>
        </row>
        <row r="53">
          <cell r="A53" t="str">
            <v>AR/43</v>
          </cell>
          <cell r="B53" t="str">
            <v>gradini scala Lungarno</v>
          </cell>
          <cell r="C53" t="str">
            <v>corpo</v>
          </cell>
          <cell r="M53">
            <v>25</v>
          </cell>
        </row>
        <row r="54">
          <cell r="A54" t="str">
            <v>AR/44</v>
          </cell>
          <cell r="B54" t="str">
            <v>gradini scala soppalco</v>
          </cell>
          <cell r="C54" t="str">
            <v>corpo</v>
          </cell>
          <cell r="M54">
            <v>16</v>
          </cell>
        </row>
        <row r="55">
          <cell r="A55" t="str">
            <v>AR/45</v>
          </cell>
          <cell r="B55" t="str">
            <v>griglia acciaio circolare </v>
          </cell>
          <cell r="C55" t="str">
            <v>corpo</v>
          </cell>
          <cell r="M55">
            <v>1</v>
          </cell>
        </row>
        <row r="56">
          <cell r="A56" t="str">
            <v>AR/46</v>
          </cell>
          <cell r="B56" t="str">
            <v>parapetto vetro antisfondamento</v>
          </cell>
          <cell r="C56" t="str">
            <v>corpo</v>
          </cell>
          <cell r="M56">
            <v>5</v>
          </cell>
        </row>
        <row r="57">
          <cell r="A57" t="str">
            <v>AR/47</v>
          </cell>
          <cell r="B57" t="str">
            <v>controsoffitto metallico</v>
          </cell>
          <cell r="C57" t="str">
            <v>corpo</v>
          </cell>
          <cell r="M57">
            <v>1</v>
          </cell>
        </row>
        <row r="58">
          <cell r="A58" t="str">
            <v>AR/48</v>
          </cell>
          <cell r="B58" t="str">
            <v>soffitto metallico vetrata ingresso</v>
          </cell>
          <cell r="C58" t="str">
            <v>corpo</v>
          </cell>
          <cell r="M58">
            <v>1</v>
          </cell>
        </row>
        <row r="59">
          <cell r="A59" t="str">
            <v>AR/49</v>
          </cell>
          <cell r="B59" t="str">
            <v>vetrata ingressi con apertura a due ante</v>
          </cell>
          <cell r="C59" t="str">
            <v>corpo</v>
          </cell>
          <cell r="M59">
            <v>2</v>
          </cell>
        </row>
        <row r="60">
          <cell r="A60" t="str">
            <v>AR/50a</v>
          </cell>
          <cell r="B60" t="str">
            <v>sovrapprezzo x sopraluce vetrato </v>
          </cell>
          <cell r="C60" t="str">
            <v>corpo</v>
          </cell>
          <cell r="M60">
            <v>1</v>
          </cell>
        </row>
        <row r="61">
          <cell r="A61" t="str">
            <v>AR/50b</v>
          </cell>
          <cell r="B61" t="str">
            <v>vetri laterali ingresso Lungarno</v>
          </cell>
          <cell r="C61" t="str">
            <v>corpo</v>
          </cell>
          <cell r="M61">
            <v>1</v>
          </cell>
        </row>
        <row r="62">
          <cell r="A62" t="str">
            <v>AR/50c</v>
          </cell>
          <cell r="B62" t="str">
            <v>vetri laterali ingresso Museo</v>
          </cell>
          <cell r="C62" t="str">
            <v>corpo</v>
          </cell>
          <cell r="M62">
            <v>1</v>
          </cell>
        </row>
        <row r="63">
          <cell r="A63" t="str">
            <v>AR/51</v>
          </cell>
          <cell r="B63" t="str">
            <v>elemento metallico tecnologico</v>
          </cell>
          <cell r="C63" t="str">
            <v>corpo</v>
          </cell>
          <cell r="M63">
            <v>8</v>
          </cell>
        </row>
        <row r="64">
          <cell r="A64" t="str">
            <v>AR/52</v>
          </cell>
          <cell r="B64" t="str">
            <v>persiana metallica esterna </v>
          </cell>
          <cell r="C64" t="str">
            <v>corpo</v>
          </cell>
          <cell r="M64">
            <v>8</v>
          </cell>
        </row>
        <row r="65">
          <cell r="A65" t="str">
            <v>AR/53</v>
          </cell>
          <cell r="B65" t="str">
            <v>infisso esterno a vasistas</v>
          </cell>
          <cell r="C65" t="str">
            <v>corpo</v>
          </cell>
          <cell r="M65">
            <v>8</v>
          </cell>
        </row>
        <row r="66">
          <cell r="A66" t="str">
            <v>AR/54</v>
          </cell>
          <cell r="B66" t="str">
            <v>vetrina lato Lungarno</v>
          </cell>
          <cell r="C66" t="str">
            <v>corpo</v>
          </cell>
          <cell r="M66">
            <v>4</v>
          </cell>
        </row>
        <row r="67">
          <cell r="A67" t="str">
            <v>AR/55</v>
          </cell>
          <cell r="B67" t="str">
            <v>infisso esterno in legno</v>
          </cell>
          <cell r="C67" t="str">
            <v>corpo</v>
          </cell>
          <cell r="M67">
            <v>1</v>
          </cell>
        </row>
        <row r="68">
          <cell r="A68" t="str">
            <v>AR/56</v>
          </cell>
          <cell r="B68" t="str">
            <v>posa nuovo portone ingresso</v>
          </cell>
          <cell r="C68" t="str">
            <v>corpo</v>
          </cell>
          <cell r="M68">
            <v>1</v>
          </cell>
        </row>
        <row r="69">
          <cell r="A69" t="str">
            <v>AR/57</v>
          </cell>
          <cell r="B69" t="str">
            <v>nuova apertura facciata principale</v>
          </cell>
          <cell r="C69" t="str">
            <v>corpo</v>
          </cell>
          <cell r="M69">
            <v>1</v>
          </cell>
        </row>
        <row r="70">
          <cell r="A70" t="str">
            <v>AR/58</v>
          </cell>
          <cell r="B70" t="str">
            <v>smontaggio e montaggio infissi esterni</v>
          </cell>
          <cell r="C70" t="str">
            <v>corpo</v>
          </cell>
          <cell r="M70">
            <v>12</v>
          </cell>
        </row>
        <row r="71">
          <cell r="A71" t="str">
            <v>AR/59</v>
          </cell>
          <cell r="B71" t="str">
            <v>infisso esterno legno e vetro</v>
          </cell>
          <cell r="C71" t="str">
            <v>corpo</v>
          </cell>
          <cell r="M71">
            <v>1</v>
          </cell>
        </row>
        <row r="72">
          <cell r="A72" t="str">
            <v>AR/60a</v>
          </cell>
          <cell r="B72" t="str">
            <v>fornitura e posa inferriata Veliti e scantinato</v>
          </cell>
          <cell r="C72" t="str">
            <v>corpo</v>
          </cell>
          <cell r="M72">
            <v>4</v>
          </cell>
        </row>
        <row r="73">
          <cell r="A73" t="str">
            <v>AR/60b</v>
          </cell>
          <cell r="B73" t="str">
            <v>fornitura e posa inferriata facciata principale</v>
          </cell>
          <cell r="C73" t="str">
            <v>corpo</v>
          </cell>
          <cell r="M73">
            <v>1</v>
          </cell>
        </row>
        <row r="74">
          <cell r="A74" t="str">
            <v>AR/61a</v>
          </cell>
          <cell r="B74" t="str">
            <v>prima mano a base di latte di calce su intonaci vecchi</v>
          </cell>
          <cell r="C74" t="str">
            <v>mq</v>
          </cell>
          <cell r="M74">
            <v>4300</v>
          </cell>
        </row>
        <row r="75">
          <cell r="A75" t="str">
            <v>AR/61b</v>
          </cell>
          <cell r="B75" t="str">
            <v>prima mano a base di latte di calce su intonaci nuovi</v>
          </cell>
          <cell r="C75" t="str">
            <v>mq.</v>
          </cell>
          <cell r="M75">
            <v>1216</v>
          </cell>
        </row>
        <row r="76">
          <cell r="A76" t="str">
            <v>AR/61c</v>
          </cell>
          <cell r="B76" t="str">
            <v>due mani di colore</v>
          </cell>
          <cell r="C76" t="str">
            <v>mq</v>
          </cell>
          <cell r="M76">
            <v>1216</v>
          </cell>
        </row>
        <row r="77">
          <cell r="A77" t="str">
            <v>AR/61d</v>
          </cell>
          <cell r="B77" t="str">
            <v>patinatura di AR/60c</v>
          </cell>
          <cell r="C77" t="str">
            <v>mq</v>
          </cell>
          <cell r="M77">
            <v>100</v>
          </cell>
        </row>
        <row r="78">
          <cell r="A78" t="str">
            <v>AR/61e</v>
          </cell>
          <cell r="B78" t="str">
            <v>fasce o specchiature controcolore</v>
          </cell>
          <cell r="C78" t="str">
            <v>mq</v>
          </cell>
          <cell r="M78">
            <v>100</v>
          </cell>
        </row>
        <row r="81">
          <cell r="A81" t="str">
            <v>AR/62</v>
          </cell>
          <cell r="B81" t="str">
            <v>Opere secondarie non prezzate precedentemente  e di difficoltosa individuazione preventiva da eseguire in economia</v>
          </cell>
        </row>
        <row r="82">
          <cell r="A82" t="str">
            <v>AR/62a</v>
          </cell>
          <cell r="B82" t="str">
            <v>operaio IV livello</v>
          </cell>
          <cell r="C82" t="str">
            <v>ora</v>
          </cell>
          <cell r="M82">
            <v>300</v>
          </cell>
        </row>
        <row r="83">
          <cell r="A83" t="str">
            <v>AR/62b</v>
          </cell>
          <cell r="B83" t="str">
            <v>operaio specializzato</v>
          </cell>
          <cell r="C83" t="str">
            <v>ora</v>
          </cell>
          <cell r="M83">
            <v>300</v>
          </cell>
        </row>
        <row r="84">
          <cell r="A84" t="str">
            <v>AR/62c</v>
          </cell>
          <cell r="B84" t="str">
            <v>operaio qualificato</v>
          </cell>
          <cell r="C84" t="str">
            <v>ora</v>
          </cell>
          <cell r="M84">
            <v>300</v>
          </cell>
        </row>
        <row r="85">
          <cell r="A85" t="str">
            <v>AR/62d</v>
          </cell>
          <cell r="B85" t="str">
            <v>operaio comune</v>
          </cell>
          <cell r="C85" t="str">
            <v>ora</v>
          </cell>
          <cell r="M85">
            <v>300</v>
          </cell>
        </row>
        <row r="86">
          <cell r="A86" t="str">
            <v>AR/62e</v>
          </cell>
          <cell r="B86" t="str">
            <v>materiali e noli</v>
          </cell>
          <cell r="C86" t="str">
            <v>corpo</v>
          </cell>
          <cell r="M86">
            <v>1</v>
          </cell>
        </row>
        <row r="87">
          <cell r="A87" t="str">
            <v>AR/63</v>
          </cell>
          <cell r="B87" t="str">
            <v>Opere secondarie non  prezzate precedentemente  e di difficoltosa individuazione preventiva da eseguire in economia - materiali al costo di bollettino OO.PP. Al netto del ribasso medio d'asta</v>
          </cell>
          <cell r="M87">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glio1"/>
    </sheetNames>
    <sheetDataSet>
      <sheetData sheetId="0">
        <row r="5">
          <cell r="A5" t="str">
            <v>ST-1</v>
          </cell>
          <cell r="B5" t="str">
            <v>Formazione dei sottocantieri per i grandi smontaggi </v>
          </cell>
          <cell r="C5" t="str">
            <v>cad</v>
          </cell>
          <cell r="M5">
            <v>5</v>
          </cell>
        </row>
        <row r="6">
          <cell r="A6" t="str">
            <v>ST-2</v>
          </cell>
          <cell r="B6" t="str">
            <v>Esecuzione di nuove murature portanti in mattoni semipieni antismici a sutura di varchi esistenti (con area del varco non sup. a 3,00mq.).</v>
          </cell>
          <cell r="C6" t="str">
            <v>cad</v>
          </cell>
          <cell r="M6">
            <v>3</v>
          </cell>
        </row>
        <row r="7">
          <cell r="A7" t="str">
            <v>ST-3</v>
          </cell>
          <cell r="B7" t="str">
            <v>Tagli confinati per riformazione di aperture esistenti - piccole (area del varco non superiore a 3,00mq.) Compreso smontaggi e trasporti</v>
          </cell>
          <cell r="C7" t="str">
            <v>cad</v>
          </cell>
          <cell r="M7">
            <v>4</v>
          </cell>
        </row>
        <row r="8">
          <cell r="A8" t="str">
            <v>ST-4</v>
          </cell>
          <cell r="B8" t="str">
            <v>Tagli confinati per riformazione di aperture esistenti - grandi (area del varco superiore a 3,00mq.) Compreso smontaggi e trasporti</v>
          </cell>
          <cell r="C8" t="str">
            <v>cad.</v>
          </cell>
          <cell r="M8">
            <v>4</v>
          </cell>
        </row>
        <row r="9">
          <cell r="A9" t="str">
            <v>ST-5</v>
          </cell>
          <cell r="B9" t="str">
            <v>Tagli confinati per nuova formazione di aperture su murature verticali e volte, fino a 3 mq. di superficie del varco. Compreso smontaggi e trasporti.</v>
          </cell>
          <cell r="C9" t="str">
            <v>cad</v>
          </cell>
          <cell r="M9">
            <v>6</v>
          </cell>
        </row>
        <row r="10">
          <cell r="A10" t="str">
            <v>ST-6</v>
          </cell>
          <cell r="B10" t="str">
            <v>Tagli confinati per nuova formazione di aperture su murature verticali e volte, oltre i 3 mq. di superficie del varco. Compreso smontaggi e trasporti</v>
          </cell>
          <cell r="C10" t="str">
            <v>cad</v>
          </cell>
          <cell r="M10">
            <v>1</v>
          </cell>
        </row>
        <row r="11">
          <cell r="A11" t="str">
            <v>ST-7</v>
          </cell>
          <cell r="B11" t="str">
            <v>Bordatura di confinamento di varchi murari riformati o di nuova esecuzione- piccola dimensione (inf. 3 mq)</v>
          </cell>
          <cell r="C11" t="str">
            <v>mq.</v>
          </cell>
          <cell r="M11">
            <v>10</v>
          </cell>
        </row>
        <row r="12">
          <cell r="A12" t="str">
            <v>ST-8</v>
          </cell>
          <cell r="B12" t="str">
            <v>Bordatura di confinamento di varchi murari riformati o di nuova esecuzione o già esistenti. - grande dimensione (sup. 3 mq)</v>
          </cell>
          <cell r="C12" t="str">
            <v>cad.</v>
          </cell>
          <cell r="M12">
            <v>4</v>
          </cell>
        </row>
        <row r="13">
          <cell r="A13" t="str">
            <v>ST-9</v>
          </cell>
          <cell r="B13" t="str">
            <v>Esecuzione di iniezioni per riaggregazione muraria con calci colloidali iniettabili - superfici di varchi di piccola dimensione.</v>
          </cell>
          <cell r="C13" t="str">
            <v>cad.</v>
          </cell>
          <cell r="M13">
            <v>5</v>
          </cell>
        </row>
        <row r="14">
          <cell r="A14" t="str">
            <v>ST-10</v>
          </cell>
          <cell r="B14" t="str">
            <v>Esecuzione di iniezioni per riaggregazione muraria con calci colloidali iniettabili - superfici di varchi di grande dimensione.</v>
          </cell>
          <cell r="C14" t="str">
            <v>cad.</v>
          </cell>
          <cell r="M14">
            <v>3</v>
          </cell>
        </row>
        <row r="15">
          <cell r="A15" t="str">
            <v>ST-11</v>
          </cell>
          <cell r="B15" t="str">
            <v>Smontaggio confinato di pavimento, sottofondo e struttura a volta o riempimento, per formazione di trincea di lavoro longitudinale a murature di piano terra, sull'estradosso delle volte della nuova sala congressi .</v>
          </cell>
          <cell r="C15" t="str">
            <v>ml.</v>
          </cell>
          <cell r="M15">
            <v>28</v>
          </cell>
        </row>
        <row r="16">
          <cell r="A16" t="str">
            <v>ST-12</v>
          </cell>
          <cell r="B16" t="str">
            <v>Tagli confinati eseguiti a sega ovvero per carotaggio di grande diametro, per la formazione degli alloggiamenti dei consolidamenti metallici verticali di imposta, zona nuova sala congressi.</v>
          </cell>
          <cell r="C16" t="str">
            <v>cad.</v>
          </cell>
          <cell r="M16">
            <v>8</v>
          </cell>
        </row>
        <row r="17">
          <cell r="A17" t="str">
            <v>ST-13</v>
          </cell>
          <cell r="B17" t="str">
            <v>Esecuzione di scavo sottoquota a pavimento esistente compreso smontaggio di strutture e trovanti esistenti - zona interna</v>
          </cell>
          <cell r="C17" t="str">
            <v>mc</v>
          </cell>
          <cell r="M17">
            <v>20</v>
          </cell>
        </row>
        <row r="18">
          <cell r="A18" t="str">
            <v>ST-14</v>
          </cell>
          <cell r="B18" t="str">
            <v>Consolidamenti fondali nella zona centrale della nuova sala convegni - opere in acciaio cementato</v>
          </cell>
          <cell r="C18" t="str">
            <v>cad</v>
          </cell>
          <cell r="M18">
            <v>4</v>
          </cell>
        </row>
        <row r="19">
          <cell r="A19" t="str">
            <v>ST-15</v>
          </cell>
          <cell r="B19" t="str">
            <v>Consolidamenti fondali nella zona centrale della nuova sala convegni - iniezione di resine espansive sottofondali</v>
          </cell>
          <cell r="C19" t="str">
            <v>cad</v>
          </cell>
          <cell r="M19">
            <v>4</v>
          </cell>
        </row>
        <row r="20">
          <cell r="A20" t="str">
            <v>ST-16</v>
          </cell>
          <cell r="B20" t="str">
            <v>Consolidamenti delle murature laterali all'imposta delle travi di affiancamento di piano terra - strutture in acciaio cementato</v>
          </cell>
          <cell r="C20" t="str">
            <v>cad</v>
          </cell>
          <cell r="M20">
            <v>4</v>
          </cell>
        </row>
        <row r="21">
          <cell r="A21" t="str">
            <v>ST-17</v>
          </cell>
          <cell r="B21" t="str">
            <v>Consolidamenti delle murature laterali all'imposta delle travi di affiancamento di piano terra - iniezioni di consolidamento per riaggregazione muraria</v>
          </cell>
          <cell r="C21" t="str">
            <v>cad</v>
          </cell>
          <cell r="M21">
            <v>4</v>
          </cell>
        </row>
        <row r="22">
          <cell r="A22" t="str">
            <v>ST-18</v>
          </cell>
          <cell r="B22" t="str">
            <v>Realizzazione di travi opere provvisionali inferiori affiancate alle murature da smontare al piano scantinato - </v>
          </cell>
          <cell r="C22" t="str">
            <v>cad</v>
          </cell>
          <cell r="M22">
            <v>4</v>
          </cell>
        </row>
        <row r="23">
          <cell r="A23" t="str">
            <v>ST-19</v>
          </cell>
          <cell r="B23" t="str">
            <v>Realizzazione di travi di affiancamento a configurazione curva in corrispondenza di murature da smontare al piano scantinato - opere in C.A. ed acciaio</v>
          </cell>
          <cell r="C23" t="str">
            <v>cad</v>
          </cell>
          <cell r="M23">
            <v>4</v>
          </cell>
        </row>
        <row r="24">
          <cell r="A24" t="str">
            <v>ST-20</v>
          </cell>
          <cell r="B24" t="str">
            <v>Realizzazione di travi di affiancamento a configurazione curva in corrispondenza di murature da smontare al piano scantinato - spillature metalliche di collegamento</v>
          </cell>
          <cell r="C24" t="str">
            <v>cad</v>
          </cell>
          <cell r="M24">
            <v>4</v>
          </cell>
        </row>
        <row r="25">
          <cell r="A25" t="str">
            <v>ST-21</v>
          </cell>
          <cell r="B25" t="str">
            <v>Opere di smontaggio confinato ed a controllo strumentale di grandi murature - opere provvisionali</v>
          </cell>
          <cell r="C25" t="str">
            <v>cad</v>
          </cell>
          <cell r="M25">
            <v>4</v>
          </cell>
        </row>
        <row r="26">
          <cell r="A26" t="str">
            <v>ST-22</v>
          </cell>
          <cell r="B26" t="str">
            <v>Opere di smontaggio confinato ed a controllo strumentale di grandi murature - controllo strumentale</v>
          </cell>
          <cell r="C26" t="str">
            <v>cad</v>
          </cell>
          <cell r="M26">
            <v>4</v>
          </cell>
        </row>
        <row r="27">
          <cell r="A27" t="str">
            <v>ST-23</v>
          </cell>
          <cell r="B27" t="str">
            <v>Opere di smontaggio confinato ed a controllo strumentale di grandi murature - smontaggio confinato e trasporto del marino</v>
          </cell>
          <cell r="C27" t="str">
            <v>cad</v>
          </cell>
          <cell r="M27">
            <v>4</v>
          </cell>
        </row>
        <row r="28">
          <cell r="A28" t="str">
            <v>ST-24</v>
          </cell>
          <cell r="B28" t="str">
            <v>Smontaggio confinato di strutture a volticciole esistenti a soffitto per riformazione di aperture esterne.</v>
          </cell>
          <cell r="C28" t="str">
            <v>cad</v>
          </cell>
          <cell r="M28">
            <v>3</v>
          </cell>
        </row>
        <row r="29">
          <cell r="A29" t="str">
            <v>ST-25</v>
          </cell>
          <cell r="B29" t="str">
            <v>Opere strutturali per la riformazione di lunette di aerazione della nuova sala congressi: ricostruzione di unghiatura a volta in semipieni antisismici.</v>
          </cell>
          <cell r="C29" t="str">
            <v>cad</v>
          </cell>
          <cell r="M29">
            <v>3</v>
          </cell>
        </row>
        <row r="30">
          <cell r="A30" t="str">
            <v>ST-26</v>
          </cell>
          <cell r="B30" t="str">
            <v>Opere strutturali per la riformazione di lunette di aerazione della nuova sala congressi: opere relative alla riformazione delle aperture esterne per taglio confinato.</v>
          </cell>
          <cell r="C30" t="str">
            <v>cad</v>
          </cell>
          <cell r="M30">
            <v>3</v>
          </cell>
        </row>
        <row r="31">
          <cell r="A31" t="str">
            <v>ST-27</v>
          </cell>
          <cell r="B31" t="str">
            <v>Opere strutturali per l'allargamento delle aperture esterne di bocche di aerazione nuove o parzialmente esistenti</v>
          </cell>
          <cell r="C31" t="str">
            <v>cad</v>
          </cell>
          <cell r="M31">
            <v>5</v>
          </cell>
        </row>
        <row r="32">
          <cell r="A32" t="str">
            <v>ST-28</v>
          </cell>
          <cell r="B32" t="str">
            <v>Esecuzione di smontaggio completo di orizzontamento con struttura in legno, compreso tavolato laterizio sottofondi e pavimentazione superiore.</v>
          </cell>
          <cell r="C32" t="str">
            <v>mq</v>
          </cell>
          <cell r="M32">
            <v>24</v>
          </cell>
        </row>
        <row r="33">
          <cell r="A33" t="str">
            <v>ST-29</v>
          </cell>
          <cell r="B33" t="str">
            <v>Esecuzione di riaggregazione muraria con iniezioni di calce colloidale sul bordo del precedente smontaggio.</v>
          </cell>
          <cell r="C33" t="str">
            <v>ml.</v>
          </cell>
          <cell r="M33">
            <v>15</v>
          </cell>
        </row>
        <row r="34">
          <cell r="A34" t="str">
            <v>ST-30</v>
          </cell>
          <cell r="B34" t="str">
            <v>Esecuzione di taglio confinato come ST5. ma verso il vicolo tergale all'edificio.</v>
          </cell>
          <cell r="C34" t="str">
            <v>cad</v>
          </cell>
          <cell r="M34">
            <v>1</v>
          </cell>
        </row>
        <row r="35">
          <cell r="A35" t="str">
            <v>ST-31</v>
          </cell>
          <cell r="B35" t="str">
            <v>Esecuzione di bordatura di irrigidimento del taglio come ST7, ma con formazione di mazzette interne.</v>
          </cell>
          <cell r="C35" t="str">
            <v>cad</v>
          </cell>
          <cell r="M35">
            <v>1</v>
          </cell>
        </row>
        <row r="36">
          <cell r="A36" t="str">
            <v>ST-32</v>
          </cell>
          <cell r="B36" t="str">
            <v>Esecuzione di rampe scale in acciaio e getti latero-cementizi ancorati per spillatura a strutture murarie perimetrali al vano, con larghezza finoa circa 140cm. totali e muretto di parapetto.</v>
          </cell>
          <cell r="C36" t="str">
            <v>ml.</v>
          </cell>
          <cell r="M36">
            <v>30</v>
          </cell>
        </row>
        <row r="37">
          <cell r="A37" t="str">
            <v>ST-33</v>
          </cell>
          <cell r="B37" t="str">
            <v>Esecuzione di orizzontamento totalmente in acciaio pesante di tipo nervato e bordato con ancoraggio perimetrale di tipo grip-round per formazione di solaio e di pianerottolo.</v>
          </cell>
          <cell r="C37" t="str">
            <v>mq.</v>
          </cell>
          <cell r="M37">
            <v>30</v>
          </cell>
        </row>
        <row r="38">
          <cell r="A38" t="str">
            <v>ST-34</v>
          </cell>
          <cell r="B38" t="str">
            <v>Esecuzione di struttura per rampa scale in piatto di acciaio di grosso spessore, anche a disegno pantografato e calandratura  - per ciascuna singola trave</v>
          </cell>
          <cell r="C38" t="str">
            <v>ml.</v>
          </cell>
          <cell r="M38">
            <v>18</v>
          </cell>
        </row>
        <row r="39">
          <cell r="A39" t="str">
            <v>ST-35</v>
          </cell>
          <cell r="B39" t="str">
            <v>Esecuzione di struttura metallica a maglie grigliate verticali in profili aperti pesanti e vetro di sicurezza serigrafato - fornitura del grigliato metallico e dei carter fermavetro.</v>
          </cell>
          <cell r="C39" t="str">
            <v>mq.</v>
          </cell>
          <cell r="M39">
            <v>54</v>
          </cell>
        </row>
        <row r="40">
          <cell r="A40" t="str">
            <v>ST-36</v>
          </cell>
          <cell r="B40" t="str">
            <v>Esecuzione di struttura metallica a maglie grigliate verticali in profili aperti pesanti e vetro di sicurezza serigrafato - fornitura del vetro di sicurezza anche a disegno.</v>
          </cell>
          <cell r="C40" t="str">
            <v>mq.</v>
          </cell>
          <cell r="M40">
            <v>40</v>
          </cell>
        </row>
        <row r="41">
          <cell r="A41" t="str">
            <v>ST-37</v>
          </cell>
          <cell r="B41" t="str">
            <v>Esecuzione di orizzontamento con nervature in acciaio pesante, bordato con ancoraggio perimetrale di tipo grip-round e superiore lamiera micronervata a disegno, per formazione di soppalco.</v>
          </cell>
          <cell r="C41" t="str">
            <v>mq.</v>
          </cell>
          <cell r="M41">
            <v>50</v>
          </cell>
        </row>
        <row r="42">
          <cell r="A42" t="str">
            <v>ST-38</v>
          </cell>
          <cell r="B42" t="str">
            <v>Getto di betoncino adesivo armato piallettato superiormente per posa pavimento.</v>
          </cell>
          <cell r="C42" t="str">
            <v>mq.</v>
          </cell>
          <cell r="M42">
            <v>50</v>
          </cell>
        </row>
        <row r="43">
          <cell r="A43" t="str">
            <v>ST-39</v>
          </cell>
          <cell r="B43" t="str">
            <v>Esecuzione di struttura per rampa scale in piatto di acciaio di grosso spessore, anche a disegno pantografato e calandratura  - per ciascuna singola trave</v>
          </cell>
          <cell r="C43" t="str">
            <v>ml.</v>
          </cell>
          <cell r="M43">
            <v>5</v>
          </cell>
        </row>
        <row r="44">
          <cell r="A44" t="str">
            <v>ST-40</v>
          </cell>
          <cell r="B44" t="str">
            <v>Esecuzione di struttura per architravatura a livello volta in piatto di acciaio di grosso spessore, ancorata alle murature di ambito del vano.</v>
          </cell>
          <cell r="C44" t="str">
            <v>cad</v>
          </cell>
          <cell r="M44">
            <v>1</v>
          </cell>
        </row>
        <row r="45">
          <cell r="A45" t="str">
            <v>ST-41</v>
          </cell>
          <cell r="B45" t="str">
            <v>Opere strutturali relative al conguagliamento di quota di orizzontamenti esistenti su voltine e cretonato - Smontaggio confinato e nuovo livellamento</v>
          </cell>
          <cell r="C45" t="str">
            <v>mq.</v>
          </cell>
          <cell r="M45">
            <v>65</v>
          </cell>
        </row>
        <row r="46">
          <cell r="A46" t="str">
            <v>ST-42</v>
          </cell>
          <cell r="B46" t="str">
            <v>Opere strutturali relative all conguagliamento di quota di orizzontamenti su voltine e cretonato - riformazione di solaio latero-cementizio, perimetralmente spillato alle murature del vano.</v>
          </cell>
          <cell r="C46" t="str">
            <v>mq</v>
          </cell>
          <cell r="M46">
            <v>65</v>
          </cell>
        </row>
        <row r="47">
          <cell r="A47" t="str">
            <v>ST-43</v>
          </cell>
          <cell r="B47" t="str">
            <v>Conguagliamento di quota di piccole porzioni di orizzontamenti esistenti con riempimento leggero e massetto retinato.</v>
          </cell>
          <cell r="C47" t="str">
            <v>mq.</v>
          </cell>
          <cell r="M47">
            <v>10</v>
          </cell>
        </row>
        <row r="48">
          <cell r="A48" t="str">
            <v>ST-44</v>
          </cell>
          <cell r="B48" t="str">
            <v>Esecuzione di scavo sottoquota a pavimento esistente compreso smontaggio di strutture e trovanti esistenti - zona esterna</v>
          </cell>
          <cell r="C48" t="str">
            <v>mc</v>
          </cell>
          <cell r="M48">
            <v>30</v>
          </cell>
        </row>
        <row r="49">
          <cell r="A49" t="str">
            <v>ST-45</v>
          </cell>
          <cell r="B49" t="str">
            <v>Opere per realizzazione di passaggio sotterraneo Giudici/Veliti : strutture in C.A. relative al tunnel di passaggio impianti</v>
          </cell>
          <cell r="C49" t="str">
            <v>ml</v>
          </cell>
          <cell r="M49">
            <v>5</v>
          </cell>
        </row>
        <row r="50">
          <cell r="A50" t="str">
            <v>ST-46</v>
          </cell>
          <cell r="B50" t="str">
            <v>Opere per realizzazione di passaggio sotterraneo Giudici/Veliti : ripristini di copertura, impermeabilizzazioni e ripavimentazioni esterne.</v>
          </cell>
          <cell r="C50" t="str">
            <v>corpo</v>
          </cell>
          <cell r="M50">
            <v>1</v>
          </cell>
        </row>
        <row r="51">
          <cell r="A51" t="str">
            <v>ST-47</v>
          </cell>
          <cell r="B51" t="str">
            <v>Realizzazione di tagli confinati per esecuzione dei vani di collegamento alle estremità del tunnel sotterraneo sulla muratura di basamento dei due Palazzi.</v>
          </cell>
          <cell r="C51" t="str">
            <v>corpo</v>
          </cell>
          <cell r="M51">
            <v>2</v>
          </cell>
        </row>
        <row r="52">
          <cell r="A52" t="str">
            <v>ST-48</v>
          </cell>
          <cell r="B52" t="str">
            <v>Opere per realizzazione di passaggio sotterraneo Giudici/Veliti : pozzetti in PLT e tubo saldato ad alta pressione per tomba a sifone sulla fognatura esistente.</v>
          </cell>
          <cell r="C52" t="str">
            <v>cad</v>
          </cell>
          <cell r="M52">
            <v>4</v>
          </cell>
        </row>
        <row r="53">
          <cell r="A53" t="str">
            <v>ST-49</v>
          </cell>
          <cell r="B53" t="str">
            <v>Opere secondarie non precedentemente prezzate e di difficoltosa individuazione preventiva da eseguire in economia.       </v>
          </cell>
          <cell r="C53" t="str">
            <v>             </v>
          </cell>
        </row>
        <row r="54">
          <cell r="B54" t="str">
            <v>Operaio IV livello</v>
          </cell>
          <cell r="C54" t="str">
            <v>E/ora</v>
          </cell>
          <cell r="M54">
            <v>220</v>
          </cell>
        </row>
        <row r="55">
          <cell r="B55" t="str">
            <v>Operaio specializzato</v>
          </cell>
          <cell r="C55" t="str">
            <v>E/ora</v>
          </cell>
          <cell r="M55">
            <v>450</v>
          </cell>
        </row>
        <row r="56">
          <cell r="B56" t="str">
            <v>Operaio qualificato</v>
          </cell>
          <cell r="C56" t="str">
            <v>E/ora</v>
          </cell>
          <cell r="M56">
            <v>400</v>
          </cell>
        </row>
        <row r="57">
          <cell r="B57" t="str">
            <v>Operaio comune</v>
          </cell>
          <cell r="C57" t="str">
            <v>E/ora</v>
          </cell>
          <cell r="M57">
            <v>300</v>
          </cell>
        </row>
        <row r="58">
          <cell r="B58" t="str">
            <v>Materiali e noli</v>
          </cell>
          <cell r="M58">
            <v>1</v>
          </cell>
        </row>
        <row r="59">
          <cell r="A59" t="str">
            <v>ST-50</v>
          </cell>
          <cell r="B59" t="str">
            <v>Opere secondarie non precedentemente prezzate e di difficoltosa individuazione preventiva da eseguire in economia - materiali al costo di bollettino OO.PP. al netto del ribasso medio d'asta</v>
          </cell>
          <cell r="M59">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10"/>
  <sheetViews>
    <sheetView workbookViewId="0" topLeftCell="A1">
      <selection activeCell="D24" sqref="D24"/>
    </sheetView>
  </sheetViews>
  <sheetFormatPr defaultColWidth="9.140625" defaultRowHeight="12.75"/>
  <cols>
    <col min="1" max="1" width="10.140625" style="73" customWidth="1"/>
    <col min="2" max="2" width="33.28125" style="14" customWidth="1"/>
    <col min="3" max="3" width="5.57421875" style="15" customWidth="1"/>
    <col min="4" max="4" width="8.00390625" style="74" customWidth="1"/>
    <col min="5" max="6" width="7.28125" style="75" customWidth="1"/>
    <col min="7" max="7" width="7.28125" style="76" customWidth="1"/>
    <col min="8" max="8" width="7.28125" style="72" customWidth="1"/>
    <col min="9" max="10" width="6.57421875" style="72" customWidth="1"/>
    <col min="11" max="16384" width="9.140625" style="72" customWidth="1"/>
  </cols>
  <sheetData>
    <row r="1" spans="1:10" s="49" customFormat="1" ht="12.75" customHeight="1">
      <c r="A1" s="43" t="s">
        <v>254</v>
      </c>
      <c r="B1" s="44" t="s">
        <v>255</v>
      </c>
      <c r="C1" s="45" t="s">
        <v>233</v>
      </c>
      <c r="D1" s="46"/>
      <c r="E1" s="180" t="s">
        <v>256</v>
      </c>
      <c r="F1" s="181"/>
      <c r="G1" s="181"/>
      <c r="H1" s="182"/>
      <c r="I1" s="47"/>
      <c r="J1" s="48"/>
    </row>
    <row r="2" spans="1:10" s="49" customFormat="1" ht="12.75" customHeight="1" thickBot="1">
      <c r="A2" s="50" t="s">
        <v>257</v>
      </c>
      <c r="B2" s="51" t="s">
        <v>258</v>
      </c>
      <c r="C2" s="52" t="s">
        <v>259</v>
      </c>
      <c r="D2" s="53" t="s">
        <v>260</v>
      </c>
      <c r="E2" s="54"/>
      <c r="F2" s="55"/>
      <c r="G2" s="56"/>
      <c r="H2" s="57"/>
      <c r="I2" s="183" t="s">
        <v>261</v>
      </c>
      <c r="J2" s="184"/>
    </row>
    <row r="3" spans="1:10" s="67" customFormat="1" ht="12.75" customHeight="1" thickBot="1">
      <c r="A3" s="58"/>
      <c r="B3" s="59" t="s">
        <v>262</v>
      </c>
      <c r="C3" s="58" t="s">
        <v>236</v>
      </c>
      <c r="D3" s="60"/>
      <c r="E3" s="61" t="s">
        <v>237</v>
      </c>
      <c r="F3" s="62"/>
      <c r="G3" s="63" t="s">
        <v>238</v>
      </c>
      <c r="H3" s="64"/>
      <c r="I3" s="65"/>
      <c r="J3" s="66"/>
    </row>
    <row r="4" spans="1:7" s="67" customFormat="1" ht="12.75" customHeight="1">
      <c r="A4" s="68"/>
      <c r="B4" s="69"/>
      <c r="C4" s="68"/>
      <c r="E4" s="70"/>
      <c r="F4" s="70"/>
      <c r="G4" s="71"/>
    </row>
    <row r="5" spans="1:7" s="67" customFormat="1" ht="12.75" customHeight="1">
      <c r="A5" s="68"/>
      <c r="B5" s="69"/>
      <c r="C5" s="68"/>
      <c r="E5" s="70"/>
      <c r="F5" s="70"/>
      <c r="G5" s="71"/>
    </row>
    <row r="6" spans="1:7" s="67" customFormat="1" ht="12.75" customHeight="1" thickBot="1">
      <c r="A6" s="68"/>
      <c r="B6" s="69"/>
      <c r="C6" s="68"/>
      <c r="E6" s="70"/>
      <c r="F6" s="70"/>
      <c r="G6" s="71"/>
    </row>
    <row r="7" spans="1:10" s="67" customFormat="1" ht="12.75" customHeight="1">
      <c r="A7" s="185" t="s">
        <v>263</v>
      </c>
      <c r="B7" s="186"/>
      <c r="C7" s="186"/>
      <c r="D7" s="186"/>
      <c r="E7" s="186"/>
      <c r="F7" s="186"/>
      <c r="G7" s="186"/>
      <c r="H7" s="186"/>
      <c r="I7" s="186"/>
      <c r="J7" s="187"/>
    </row>
    <row r="8" spans="1:10" s="67" customFormat="1" ht="12.75" customHeight="1">
      <c r="A8" s="188"/>
      <c r="B8" s="189"/>
      <c r="C8" s="189"/>
      <c r="D8" s="189"/>
      <c r="E8" s="189"/>
      <c r="F8" s="189"/>
      <c r="G8" s="189"/>
      <c r="H8" s="189"/>
      <c r="I8" s="189"/>
      <c r="J8" s="190"/>
    </row>
    <row r="9" spans="1:10" s="67" customFormat="1" ht="12.75" customHeight="1">
      <c r="A9" s="188"/>
      <c r="B9" s="189"/>
      <c r="C9" s="189"/>
      <c r="D9" s="189"/>
      <c r="E9" s="189"/>
      <c r="F9" s="189"/>
      <c r="G9" s="189"/>
      <c r="H9" s="189"/>
      <c r="I9" s="189"/>
      <c r="J9" s="190"/>
    </row>
    <row r="10" spans="1:10" ht="13.5" thickBot="1">
      <c r="A10" s="191"/>
      <c r="B10" s="192"/>
      <c r="C10" s="192"/>
      <c r="D10" s="192"/>
      <c r="E10" s="192"/>
      <c r="F10" s="192"/>
      <c r="G10" s="192"/>
      <c r="H10" s="192"/>
      <c r="I10" s="192"/>
      <c r="J10" s="193"/>
    </row>
    <row r="11" spans="1:10" ht="12.75">
      <c r="A11" s="68"/>
      <c r="B11" s="68"/>
      <c r="C11" s="68"/>
      <c r="D11" s="68"/>
      <c r="E11" s="68"/>
      <c r="F11" s="68"/>
      <c r="G11" s="68"/>
      <c r="H11" s="68"/>
      <c r="I11" s="68"/>
      <c r="J11" s="68"/>
    </row>
    <row r="12" spans="9:10" ht="12.75">
      <c r="I12" s="77"/>
      <c r="J12" s="77"/>
    </row>
    <row r="13" spans="1:4" ht="84">
      <c r="A13" s="179" t="s">
        <v>89</v>
      </c>
      <c r="B13" s="78" t="s">
        <v>229</v>
      </c>
      <c r="C13" s="164" t="s">
        <v>230</v>
      </c>
      <c r="D13" s="165">
        <v>2</v>
      </c>
    </row>
    <row r="14" spans="1:4" ht="84">
      <c r="A14" s="179" t="s">
        <v>90</v>
      </c>
      <c r="B14" s="78" t="s">
        <v>264</v>
      </c>
      <c r="C14" s="164" t="s">
        <v>230</v>
      </c>
      <c r="D14" s="165">
        <v>2</v>
      </c>
    </row>
    <row r="15" spans="1:4" ht="72">
      <c r="A15" s="179" t="s">
        <v>91</v>
      </c>
      <c r="B15" s="78" t="s">
        <v>265</v>
      </c>
      <c r="C15" s="164" t="s">
        <v>230</v>
      </c>
      <c r="D15" s="165">
        <v>1</v>
      </c>
    </row>
    <row r="16" spans="1:4" ht="48">
      <c r="A16" s="179" t="s">
        <v>92</v>
      </c>
      <c r="B16" s="78" t="s">
        <v>266</v>
      </c>
      <c r="C16" s="164" t="s">
        <v>230</v>
      </c>
      <c r="D16" s="165">
        <v>1</v>
      </c>
    </row>
    <row r="17" spans="1:4" ht="24">
      <c r="A17" s="179" t="s">
        <v>13</v>
      </c>
      <c r="B17" s="78" t="s">
        <v>267</v>
      </c>
      <c r="C17" s="164" t="s">
        <v>230</v>
      </c>
      <c r="D17" s="165">
        <v>1</v>
      </c>
    </row>
    <row r="18" spans="1:4" ht="24">
      <c r="A18" s="179" t="s">
        <v>105</v>
      </c>
      <c r="B18" s="78" t="s">
        <v>268</v>
      </c>
      <c r="C18" s="164" t="s">
        <v>230</v>
      </c>
      <c r="D18" s="165">
        <v>8</v>
      </c>
    </row>
    <row r="19" spans="1:4" ht="24">
      <c r="A19" s="179" t="s">
        <v>104</v>
      </c>
      <c r="B19" s="78" t="s">
        <v>269</v>
      </c>
      <c r="C19" s="164" t="s">
        <v>230</v>
      </c>
      <c r="D19" s="165">
        <f>SUM(D17:D18)</f>
        <v>9</v>
      </c>
    </row>
    <row r="20" spans="1:4" ht="36">
      <c r="A20" s="179" t="s">
        <v>14</v>
      </c>
      <c r="B20" s="78" t="s">
        <v>270</v>
      </c>
      <c r="C20" s="164" t="s">
        <v>271</v>
      </c>
      <c r="D20" s="165">
        <v>355</v>
      </c>
    </row>
    <row r="21" spans="1:4" ht="24">
      <c r="A21" s="179" t="s">
        <v>103</v>
      </c>
      <c r="B21" s="78" t="s">
        <v>272</v>
      </c>
      <c r="C21" s="164" t="s">
        <v>273</v>
      </c>
      <c r="D21" s="165">
        <v>30</v>
      </c>
    </row>
    <row r="22" spans="1:4" ht="24">
      <c r="A22" s="179" t="s">
        <v>15</v>
      </c>
      <c r="B22" s="78" t="s">
        <v>274</v>
      </c>
      <c r="C22" s="164" t="s">
        <v>273</v>
      </c>
      <c r="D22" s="165">
        <v>30</v>
      </c>
    </row>
    <row r="23" spans="1:4" ht="36">
      <c r="A23" s="179" t="s">
        <v>16</v>
      </c>
      <c r="B23" s="78" t="s">
        <v>275</v>
      </c>
      <c r="C23" s="164" t="s">
        <v>276</v>
      </c>
      <c r="D23" s="165" t="str">
        <f>'LISTA LAVORAZIONI'!B8</f>
        <v>installazione cantiere</v>
      </c>
    </row>
    <row r="24" spans="1:4" ht="24">
      <c r="A24" s="179" t="s">
        <v>17</v>
      </c>
      <c r="B24" s="78" t="s">
        <v>277</v>
      </c>
      <c r="C24" s="164" t="s">
        <v>230</v>
      </c>
      <c r="D24" s="165">
        <v>1</v>
      </c>
    </row>
    <row r="25" spans="1:4" ht="24">
      <c r="A25" s="179" t="s">
        <v>18</v>
      </c>
      <c r="B25" s="78" t="s">
        <v>278</v>
      </c>
      <c r="C25" s="164" t="s">
        <v>230</v>
      </c>
      <c r="D25" s="165">
        <v>1</v>
      </c>
    </row>
    <row r="26" spans="1:4" ht="36">
      <c r="A26" s="179" t="s">
        <v>19</v>
      </c>
      <c r="B26" s="78" t="s">
        <v>279</v>
      </c>
      <c r="C26" s="164" t="s">
        <v>227</v>
      </c>
      <c r="D26" s="165">
        <v>50</v>
      </c>
    </row>
    <row r="27" spans="1:4" ht="48">
      <c r="A27" s="179" t="s">
        <v>20</v>
      </c>
      <c r="B27" s="78" t="s">
        <v>280</v>
      </c>
      <c r="C27" s="164" t="s">
        <v>227</v>
      </c>
      <c r="D27" s="165">
        <v>50</v>
      </c>
    </row>
    <row r="28" spans="1:4" ht="24">
      <c r="A28" s="179" t="s">
        <v>102</v>
      </c>
      <c r="B28" s="78" t="s">
        <v>274</v>
      </c>
      <c r="C28" s="164" t="s">
        <v>273</v>
      </c>
      <c r="D28" s="165">
        <v>9</v>
      </c>
    </row>
    <row r="29" spans="1:4" ht="36">
      <c r="A29" s="179" t="s">
        <v>21</v>
      </c>
      <c r="B29" s="78" t="s">
        <v>281</v>
      </c>
      <c r="C29" s="164" t="s">
        <v>230</v>
      </c>
      <c r="D29" s="165">
        <v>7</v>
      </c>
    </row>
    <row r="30" spans="1:4" ht="36">
      <c r="A30" s="179" t="s">
        <v>22</v>
      </c>
      <c r="B30" s="78" t="s">
        <v>282</v>
      </c>
      <c r="C30" s="164" t="s">
        <v>230</v>
      </c>
      <c r="D30" s="165">
        <v>6</v>
      </c>
    </row>
    <row r="31" spans="1:4" ht="36">
      <c r="A31" s="179" t="s">
        <v>23</v>
      </c>
      <c r="B31" s="78" t="s">
        <v>283</v>
      </c>
      <c r="C31" s="164" t="s">
        <v>230</v>
      </c>
      <c r="D31" s="165">
        <v>1</v>
      </c>
    </row>
    <row r="32" spans="1:4" ht="36">
      <c r="A32" s="179" t="s">
        <v>24</v>
      </c>
      <c r="B32" s="78" t="s">
        <v>284</v>
      </c>
      <c r="C32" s="164" t="s">
        <v>230</v>
      </c>
      <c r="D32" s="165">
        <v>1</v>
      </c>
    </row>
    <row r="33" spans="1:4" ht="48">
      <c r="A33" s="179" t="s">
        <v>25</v>
      </c>
      <c r="B33" s="78" t="s">
        <v>285</v>
      </c>
      <c r="C33" s="164" t="s">
        <v>227</v>
      </c>
      <c r="D33" s="165">
        <v>400</v>
      </c>
    </row>
    <row r="34" spans="1:4" ht="48">
      <c r="A34" s="179" t="s">
        <v>26</v>
      </c>
      <c r="B34" s="78" t="s">
        <v>286</v>
      </c>
      <c r="C34" s="164" t="s">
        <v>227</v>
      </c>
      <c r="D34" s="165">
        <v>180</v>
      </c>
    </row>
    <row r="35" spans="1:4" ht="48">
      <c r="A35" s="179" t="s">
        <v>27</v>
      </c>
      <c r="B35" s="78" t="s">
        <v>287</v>
      </c>
      <c r="C35" s="164" t="s">
        <v>227</v>
      </c>
      <c r="D35" s="165">
        <v>400</v>
      </c>
    </row>
    <row r="36" spans="1:4" ht="48">
      <c r="A36" s="179" t="s">
        <v>28</v>
      </c>
      <c r="B36" s="78" t="s">
        <v>288</v>
      </c>
      <c r="C36" s="164" t="s">
        <v>227</v>
      </c>
      <c r="D36" s="165">
        <v>186.5</v>
      </c>
    </row>
    <row r="37" spans="1:4" ht="24">
      <c r="A37" s="179" t="s">
        <v>29</v>
      </c>
      <c r="B37" s="78" t="s">
        <v>289</v>
      </c>
      <c r="C37" s="164" t="s">
        <v>230</v>
      </c>
      <c r="D37" s="165">
        <v>60</v>
      </c>
    </row>
    <row r="38" spans="1:4" ht="72">
      <c r="A38" s="179" t="s">
        <v>30</v>
      </c>
      <c r="B38" s="78" t="s">
        <v>290</v>
      </c>
      <c r="C38" s="164" t="s">
        <v>230</v>
      </c>
      <c r="D38" s="165">
        <v>1</v>
      </c>
    </row>
    <row r="39" spans="1:4" ht="36">
      <c r="A39" s="179" t="s">
        <v>31</v>
      </c>
      <c r="B39" s="78" t="s">
        <v>291</v>
      </c>
      <c r="C39" s="164" t="s">
        <v>230</v>
      </c>
      <c r="D39" s="165">
        <v>1</v>
      </c>
    </row>
    <row r="40" spans="1:4" ht="72">
      <c r="A40" s="179" t="s">
        <v>32</v>
      </c>
      <c r="B40" s="78" t="s">
        <v>292</v>
      </c>
      <c r="C40" s="164" t="s">
        <v>293</v>
      </c>
      <c r="D40" s="165">
        <v>15</v>
      </c>
    </row>
    <row r="41" spans="1:4" ht="48">
      <c r="A41" s="179" t="s">
        <v>33</v>
      </c>
      <c r="B41" s="78" t="s">
        <v>294</v>
      </c>
      <c r="C41" s="164" t="s">
        <v>295</v>
      </c>
      <c r="D41" s="165">
        <v>180</v>
      </c>
    </row>
    <row r="42" spans="1:4" ht="48">
      <c r="A42" s="179" t="s">
        <v>101</v>
      </c>
      <c r="B42" s="78" t="s">
        <v>296</v>
      </c>
      <c r="C42" s="164" t="s">
        <v>230</v>
      </c>
      <c r="D42" s="165">
        <v>7</v>
      </c>
    </row>
    <row r="43" spans="1:4" ht="36">
      <c r="A43" s="179" t="s">
        <v>34</v>
      </c>
      <c r="B43" s="78" t="s">
        <v>297</v>
      </c>
      <c r="C43" s="164" t="s">
        <v>227</v>
      </c>
      <c r="D43" s="165">
        <v>30</v>
      </c>
    </row>
    <row r="44" spans="1:4" ht="48">
      <c r="A44" s="179" t="s">
        <v>35</v>
      </c>
      <c r="B44" s="78" t="s">
        <v>298</v>
      </c>
      <c r="C44" s="164" t="s">
        <v>227</v>
      </c>
      <c r="D44" s="165">
        <v>30</v>
      </c>
    </row>
    <row r="45" spans="1:4" ht="24">
      <c r="A45" s="179" t="s">
        <v>100</v>
      </c>
      <c r="B45" s="78" t="s">
        <v>274</v>
      </c>
      <c r="C45" s="164" t="s">
        <v>273</v>
      </c>
      <c r="D45" s="165">
        <v>5</v>
      </c>
    </row>
    <row r="46" spans="1:4" ht="36">
      <c r="A46" s="179" t="s">
        <v>36</v>
      </c>
      <c r="B46" s="78" t="s">
        <v>299</v>
      </c>
      <c r="C46" s="164" t="s">
        <v>230</v>
      </c>
      <c r="D46" s="165">
        <v>6</v>
      </c>
    </row>
    <row r="47" spans="1:4" ht="36">
      <c r="A47" s="179" t="s">
        <v>37</v>
      </c>
      <c r="B47" s="78" t="s">
        <v>281</v>
      </c>
      <c r="C47" s="164" t="s">
        <v>230</v>
      </c>
      <c r="D47" s="165">
        <v>2</v>
      </c>
    </row>
    <row r="48" spans="1:4" ht="36">
      <c r="A48" s="179" t="s">
        <v>38</v>
      </c>
      <c r="B48" s="78" t="s">
        <v>282</v>
      </c>
      <c r="C48" s="164" t="s">
        <v>230</v>
      </c>
      <c r="D48" s="165">
        <v>6</v>
      </c>
    </row>
    <row r="49" spans="1:4" ht="72">
      <c r="A49" s="179" t="s">
        <v>39</v>
      </c>
      <c r="B49" s="78" t="s">
        <v>300</v>
      </c>
      <c r="C49" s="164" t="s">
        <v>230</v>
      </c>
      <c r="D49" s="165">
        <v>20</v>
      </c>
    </row>
    <row r="50" spans="1:4" ht="36">
      <c r="A50" s="179" t="s">
        <v>40</v>
      </c>
      <c r="B50" s="78" t="s">
        <v>284</v>
      </c>
      <c r="C50" s="164" t="s">
        <v>230</v>
      </c>
      <c r="D50" s="165">
        <v>1</v>
      </c>
    </row>
    <row r="51" spans="1:4" ht="36">
      <c r="A51" s="179" t="s">
        <v>41</v>
      </c>
      <c r="B51" s="78" t="s">
        <v>283</v>
      </c>
      <c r="C51" s="164" t="s">
        <v>230</v>
      </c>
      <c r="D51" s="165">
        <v>2</v>
      </c>
    </row>
    <row r="52" spans="1:4" ht="60">
      <c r="A52" s="179" t="s">
        <v>42</v>
      </c>
      <c r="B52" s="78" t="s">
        <v>301</v>
      </c>
      <c r="C52" s="164" t="s">
        <v>230</v>
      </c>
      <c r="D52" s="165">
        <v>1</v>
      </c>
    </row>
    <row r="53" spans="1:4" ht="48">
      <c r="A53" s="179" t="s">
        <v>43</v>
      </c>
      <c r="B53" s="78" t="s">
        <v>285</v>
      </c>
      <c r="C53" s="164" t="s">
        <v>227</v>
      </c>
      <c r="D53" s="165">
        <v>180</v>
      </c>
    </row>
    <row r="54" spans="1:4" ht="48">
      <c r="A54" s="179" t="s">
        <v>44</v>
      </c>
      <c r="B54" s="78" t="s">
        <v>286</v>
      </c>
      <c r="C54" s="164" t="s">
        <v>227</v>
      </c>
      <c r="D54" s="165">
        <v>240</v>
      </c>
    </row>
    <row r="55" spans="1:4" ht="48">
      <c r="A55" s="179" t="s">
        <v>45</v>
      </c>
      <c r="B55" s="78" t="s">
        <v>302</v>
      </c>
      <c r="C55" s="164" t="s">
        <v>227</v>
      </c>
      <c r="D55" s="165">
        <v>100</v>
      </c>
    </row>
    <row r="56" spans="1:4" ht="48">
      <c r="A56" s="179" t="s">
        <v>46</v>
      </c>
      <c r="B56" s="78" t="s">
        <v>303</v>
      </c>
      <c r="C56" s="164" t="s">
        <v>227</v>
      </c>
      <c r="D56" s="165">
        <v>100</v>
      </c>
    </row>
    <row r="57" spans="1:4" ht="24">
      <c r="A57" s="179" t="s">
        <v>47</v>
      </c>
      <c r="B57" s="78" t="s">
        <v>289</v>
      </c>
      <c r="C57" s="164" t="s">
        <v>230</v>
      </c>
      <c r="D57" s="165"/>
    </row>
    <row r="58" spans="1:4" ht="36">
      <c r="A58" s="179" t="s">
        <v>48</v>
      </c>
      <c r="B58" s="78" t="s">
        <v>297</v>
      </c>
      <c r="C58" s="164" t="s">
        <v>227</v>
      </c>
      <c r="D58" s="165">
        <v>10</v>
      </c>
    </row>
    <row r="59" spans="1:4" ht="36">
      <c r="A59" s="179" t="s">
        <v>49</v>
      </c>
      <c r="B59" s="78" t="s">
        <v>304</v>
      </c>
      <c r="C59" s="164" t="s">
        <v>227</v>
      </c>
      <c r="D59" s="165">
        <v>10</v>
      </c>
    </row>
    <row r="60" spans="1:4" ht="36">
      <c r="A60" s="179" t="s">
        <v>50</v>
      </c>
      <c r="B60" s="78" t="s">
        <v>279</v>
      </c>
      <c r="C60" s="164" t="s">
        <v>227</v>
      </c>
      <c r="D60" s="165">
        <v>44</v>
      </c>
    </row>
    <row r="61" spans="1:4" ht="36">
      <c r="A61" s="179" t="s">
        <v>51</v>
      </c>
      <c r="B61" s="78" t="s">
        <v>305</v>
      </c>
      <c r="C61" s="164" t="s">
        <v>227</v>
      </c>
      <c r="D61" s="165">
        <v>10</v>
      </c>
    </row>
    <row r="62" spans="1:4" ht="48">
      <c r="A62" s="179" t="s">
        <v>52</v>
      </c>
      <c r="B62" s="78" t="s">
        <v>298</v>
      </c>
      <c r="C62" s="164" t="s">
        <v>227</v>
      </c>
      <c r="D62" s="165">
        <v>10</v>
      </c>
    </row>
    <row r="63" spans="1:4" ht="48">
      <c r="A63" s="179" t="s">
        <v>53</v>
      </c>
      <c r="B63" s="78" t="s">
        <v>306</v>
      </c>
      <c r="C63" s="164" t="s">
        <v>227</v>
      </c>
      <c r="D63" s="165">
        <v>10</v>
      </c>
    </row>
    <row r="64" spans="1:4" ht="48">
      <c r="A64" s="179" t="s">
        <v>54</v>
      </c>
      <c r="B64" s="78" t="s">
        <v>307</v>
      </c>
      <c r="C64" s="164" t="s">
        <v>227</v>
      </c>
      <c r="D64" s="165">
        <v>44</v>
      </c>
    </row>
    <row r="65" spans="1:4" ht="48">
      <c r="A65" s="179" t="s">
        <v>55</v>
      </c>
      <c r="B65" s="78" t="s">
        <v>308</v>
      </c>
      <c r="C65" s="164" t="s">
        <v>227</v>
      </c>
      <c r="D65" s="165">
        <v>10</v>
      </c>
    </row>
    <row r="66" spans="1:4" ht="24">
      <c r="A66" s="179" t="s">
        <v>56</v>
      </c>
      <c r="B66" s="78" t="s">
        <v>309</v>
      </c>
      <c r="C66" s="164" t="s">
        <v>230</v>
      </c>
      <c r="D66" s="165">
        <v>1</v>
      </c>
    </row>
    <row r="67" spans="1:4" ht="24">
      <c r="A67" s="179" t="s">
        <v>57</v>
      </c>
      <c r="B67" s="78" t="s">
        <v>310</v>
      </c>
      <c r="C67" s="164"/>
      <c r="D67" s="165">
        <v>7</v>
      </c>
    </row>
    <row r="68" spans="1:4" ht="36">
      <c r="A68" s="179" t="s">
        <v>58</v>
      </c>
      <c r="B68" s="78" t="s">
        <v>311</v>
      </c>
      <c r="C68" s="164" t="s">
        <v>230</v>
      </c>
      <c r="D68" s="165">
        <v>1</v>
      </c>
    </row>
    <row r="69" spans="1:4" ht="36">
      <c r="A69" s="179" t="s">
        <v>59</v>
      </c>
      <c r="B69" s="78" t="s">
        <v>312</v>
      </c>
      <c r="C69" s="164" t="s">
        <v>230</v>
      </c>
      <c r="D69" s="165">
        <v>3</v>
      </c>
    </row>
    <row r="70" spans="1:4" ht="48">
      <c r="A70" s="179" t="s">
        <v>7</v>
      </c>
      <c r="B70" s="78" t="s">
        <v>294</v>
      </c>
      <c r="C70" s="164" t="s">
        <v>295</v>
      </c>
      <c r="D70" s="165">
        <v>150</v>
      </c>
    </row>
    <row r="71" spans="1:4" ht="48">
      <c r="A71" s="179" t="s">
        <v>60</v>
      </c>
      <c r="B71" s="78" t="s">
        <v>313</v>
      </c>
      <c r="C71" s="164" t="s">
        <v>295</v>
      </c>
      <c r="D71" s="165">
        <v>200</v>
      </c>
    </row>
    <row r="72" spans="1:4" ht="36">
      <c r="A72" s="179" t="s">
        <v>61</v>
      </c>
      <c r="B72" s="78" t="s">
        <v>314</v>
      </c>
      <c r="C72" s="164" t="s">
        <v>276</v>
      </c>
      <c r="D72" s="165">
        <v>1</v>
      </c>
    </row>
    <row r="73" spans="1:4" ht="36">
      <c r="A73" s="179" t="s">
        <v>62</v>
      </c>
      <c r="B73" s="78" t="s">
        <v>315</v>
      </c>
      <c r="C73" s="164" t="s">
        <v>276</v>
      </c>
      <c r="D73" s="165">
        <v>1</v>
      </c>
    </row>
    <row r="74" spans="1:4" ht="36">
      <c r="A74" s="179" t="s">
        <v>63</v>
      </c>
      <c r="B74" s="78" t="s">
        <v>316</v>
      </c>
      <c r="C74" s="164" t="s">
        <v>271</v>
      </c>
      <c r="D74" s="165">
        <v>150</v>
      </c>
    </row>
    <row r="75" spans="1:4" ht="24">
      <c r="A75" s="179" t="s">
        <v>64</v>
      </c>
      <c r="B75" s="78" t="s">
        <v>317</v>
      </c>
      <c r="C75" s="164" t="s">
        <v>230</v>
      </c>
      <c r="D75" s="165">
        <v>1</v>
      </c>
    </row>
    <row r="76" spans="1:4" ht="24">
      <c r="A76" s="179" t="s">
        <v>65</v>
      </c>
      <c r="B76" s="78" t="s">
        <v>318</v>
      </c>
      <c r="C76" s="164" t="s">
        <v>230</v>
      </c>
      <c r="D76" s="165">
        <v>1</v>
      </c>
    </row>
    <row r="77" spans="1:4" ht="36">
      <c r="A77" s="179" t="s">
        <v>66</v>
      </c>
      <c r="B77" s="78" t="s">
        <v>319</v>
      </c>
      <c r="C77" s="164" t="s">
        <v>230</v>
      </c>
      <c r="D77" s="165">
        <v>6</v>
      </c>
    </row>
    <row r="78" spans="1:4" ht="24">
      <c r="A78" s="179" t="s">
        <v>67</v>
      </c>
      <c r="B78" s="78" t="s">
        <v>320</v>
      </c>
      <c r="C78" s="164" t="s">
        <v>230</v>
      </c>
      <c r="D78" s="165">
        <v>2</v>
      </c>
    </row>
    <row r="79" spans="1:4" ht="24">
      <c r="A79" s="179" t="s">
        <v>68</v>
      </c>
      <c r="B79" s="78" t="s">
        <v>321</v>
      </c>
      <c r="C79" s="164" t="s">
        <v>227</v>
      </c>
      <c r="D79" s="165">
        <v>100</v>
      </c>
    </row>
    <row r="80" spans="1:4" ht="24">
      <c r="A80" s="179" t="s">
        <v>69</v>
      </c>
      <c r="B80" s="78" t="s">
        <v>322</v>
      </c>
      <c r="C80" s="164" t="s">
        <v>227</v>
      </c>
      <c r="D80" s="165">
        <v>60</v>
      </c>
    </row>
    <row r="81" spans="1:4" ht="60">
      <c r="A81" s="179" t="s">
        <v>99</v>
      </c>
      <c r="B81" s="78" t="s">
        <v>323</v>
      </c>
      <c r="C81" s="164" t="s">
        <v>276</v>
      </c>
      <c r="D81" s="165">
        <v>1</v>
      </c>
    </row>
    <row r="82" spans="1:4" ht="36">
      <c r="A82" s="179" t="s">
        <v>70</v>
      </c>
      <c r="B82" s="78" t="s">
        <v>324</v>
      </c>
      <c r="C82" s="164" t="s">
        <v>271</v>
      </c>
      <c r="D82" s="165">
        <v>400</v>
      </c>
    </row>
    <row r="83" spans="1:4" ht="48">
      <c r="A83" s="179" t="s">
        <v>71</v>
      </c>
      <c r="B83" s="78" t="s">
        <v>325</v>
      </c>
      <c r="C83" s="164" t="s">
        <v>230</v>
      </c>
      <c r="D83" s="165">
        <v>1</v>
      </c>
    </row>
    <row r="84" spans="1:4" ht="48">
      <c r="A84" s="179" t="s">
        <v>72</v>
      </c>
      <c r="B84" s="78" t="s">
        <v>326</v>
      </c>
      <c r="C84" s="164" t="s">
        <v>230</v>
      </c>
      <c r="D84" s="165">
        <v>3</v>
      </c>
    </row>
    <row r="85" spans="1:4" ht="72">
      <c r="A85" s="179" t="s">
        <v>73</v>
      </c>
      <c r="B85" s="78" t="s">
        <v>327</v>
      </c>
      <c r="C85" s="164" t="s">
        <v>230</v>
      </c>
      <c r="D85" s="165">
        <v>2</v>
      </c>
    </row>
    <row r="86" spans="1:4" ht="36">
      <c r="A86" s="179" t="s">
        <v>74</v>
      </c>
      <c r="B86" s="78" t="s">
        <v>328</v>
      </c>
      <c r="C86" s="164" t="s">
        <v>230</v>
      </c>
      <c r="D86" s="165">
        <v>2</v>
      </c>
    </row>
    <row r="87" spans="1:4" ht="24">
      <c r="A87" s="179" t="s">
        <v>98</v>
      </c>
      <c r="B87" s="78" t="s">
        <v>8</v>
      </c>
      <c r="C87" s="164" t="s">
        <v>230</v>
      </c>
      <c r="D87" s="165">
        <v>1</v>
      </c>
    </row>
    <row r="88" spans="1:4" ht="24">
      <c r="A88" s="179" t="s">
        <v>75</v>
      </c>
      <c r="B88" s="78" t="s">
        <v>9</v>
      </c>
      <c r="C88" s="164" t="s">
        <v>230</v>
      </c>
      <c r="D88" s="165">
        <v>4</v>
      </c>
    </row>
    <row r="89" spans="1:4" ht="24">
      <c r="A89" s="179" t="s">
        <v>76</v>
      </c>
      <c r="B89" s="78" t="s">
        <v>10</v>
      </c>
      <c r="C89" s="164" t="s">
        <v>230</v>
      </c>
      <c r="D89" s="165">
        <v>8</v>
      </c>
    </row>
    <row r="90" spans="1:4" ht="24">
      <c r="A90" s="179" t="s">
        <v>77</v>
      </c>
      <c r="B90" s="78" t="s">
        <v>329</v>
      </c>
      <c r="C90" s="164" t="s">
        <v>230</v>
      </c>
      <c r="D90" s="165">
        <v>2</v>
      </c>
    </row>
    <row r="91" spans="1:4" ht="24">
      <c r="A91" s="179" t="s">
        <v>78</v>
      </c>
      <c r="B91" s="78" t="s">
        <v>330</v>
      </c>
      <c r="C91" s="164" t="s">
        <v>230</v>
      </c>
      <c r="D91" s="165">
        <v>4</v>
      </c>
    </row>
    <row r="92" spans="1:4" ht="24">
      <c r="A92" s="179" t="s">
        <v>79</v>
      </c>
      <c r="B92" s="78" t="s">
        <v>331</v>
      </c>
      <c r="C92" s="164" t="s">
        <v>230</v>
      </c>
      <c r="D92" s="165">
        <v>1</v>
      </c>
    </row>
    <row r="93" spans="1:4" ht="48">
      <c r="A93" s="179" t="s">
        <v>97</v>
      </c>
      <c r="B93" s="78" t="s">
        <v>332</v>
      </c>
      <c r="C93" s="164" t="s">
        <v>230</v>
      </c>
      <c r="D93" s="165">
        <v>14</v>
      </c>
    </row>
    <row r="94" spans="1:4" ht="24">
      <c r="A94" s="179" t="s">
        <v>80</v>
      </c>
      <c r="B94" s="78" t="s">
        <v>333</v>
      </c>
      <c r="C94" s="164" t="s">
        <v>227</v>
      </c>
      <c r="D94" s="165">
        <v>45</v>
      </c>
    </row>
    <row r="95" spans="1:4" ht="24">
      <c r="A95" s="179" t="s">
        <v>81</v>
      </c>
      <c r="B95" s="78" t="s">
        <v>334</v>
      </c>
      <c r="C95" s="164" t="s">
        <v>227</v>
      </c>
      <c r="D95" s="165">
        <v>15</v>
      </c>
    </row>
    <row r="96" spans="1:4" ht="24">
      <c r="A96" s="179" t="s">
        <v>82</v>
      </c>
      <c r="B96" s="78" t="s">
        <v>335</v>
      </c>
      <c r="C96" s="164" t="s">
        <v>230</v>
      </c>
      <c r="D96" s="165">
        <v>7</v>
      </c>
    </row>
    <row r="97" spans="1:4" ht="24">
      <c r="A97" s="179" t="s">
        <v>83</v>
      </c>
      <c r="B97" s="78" t="s">
        <v>336</v>
      </c>
      <c r="C97" s="164" t="s">
        <v>230</v>
      </c>
      <c r="D97" s="165">
        <v>2</v>
      </c>
    </row>
    <row r="98" spans="1:4" ht="24">
      <c r="A98" s="179" t="s">
        <v>84</v>
      </c>
      <c r="B98" s="78" t="s">
        <v>337</v>
      </c>
      <c r="C98" s="164" t="s">
        <v>230</v>
      </c>
      <c r="D98" s="165">
        <v>1</v>
      </c>
    </row>
    <row r="99" spans="1:4" ht="36">
      <c r="A99" s="179" t="s">
        <v>85</v>
      </c>
      <c r="B99" s="78" t="s">
        <v>338</v>
      </c>
      <c r="C99" s="164" t="s">
        <v>230</v>
      </c>
      <c r="D99" s="165">
        <v>1</v>
      </c>
    </row>
    <row r="100" spans="1:4" ht="48">
      <c r="A100" s="179" t="s">
        <v>86</v>
      </c>
      <c r="B100" s="78" t="s">
        <v>339</v>
      </c>
      <c r="C100" s="164" t="s">
        <v>230</v>
      </c>
      <c r="D100" s="165">
        <v>1</v>
      </c>
    </row>
    <row r="101" spans="1:4" ht="36">
      <c r="A101" s="179" t="s">
        <v>87</v>
      </c>
      <c r="B101" s="78" t="s">
        <v>328</v>
      </c>
      <c r="C101" s="164" t="s">
        <v>230</v>
      </c>
      <c r="D101" s="165">
        <v>1</v>
      </c>
    </row>
    <row r="102" spans="1:4" ht="36">
      <c r="A102" s="179" t="s">
        <v>88</v>
      </c>
      <c r="B102" s="78" t="s">
        <v>324</v>
      </c>
      <c r="C102" s="164" t="s">
        <v>271</v>
      </c>
      <c r="D102" s="165">
        <v>500</v>
      </c>
    </row>
    <row r="103" spans="1:4" ht="36">
      <c r="A103" s="179" t="s">
        <v>93</v>
      </c>
      <c r="B103" s="78" t="s">
        <v>340</v>
      </c>
      <c r="C103" s="164" t="s">
        <v>230</v>
      </c>
      <c r="D103" s="165">
        <v>12</v>
      </c>
    </row>
    <row r="104" spans="1:4" ht="24">
      <c r="A104" s="179" t="s">
        <v>94</v>
      </c>
      <c r="B104" s="78" t="s">
        <v>341</v>
      </c>
      <c r="C104" s="164" t="s">
        <v>230</v>
      </c>
      <c r="D104" s="165">
        <v>15</v>
      </c>
    </row>
    <row r="105" spans="1:4" ht="24">
      <c r="A105" s="179" t="s">
        <v>95</v>
      </c>
      <c r="B105" s="78" t="s">
        <v>342</v>
      </c>
      <c r="C105" s="164" t="s">
        <v>230</v>
      </c>
      <c r="D105" s="165">
        <v>1</v>
      </c>
    </row>
    <row r="106" spans="1:4" ht="24">
      <c r="A106" s="179" t="s">
        <v>96</v>
      </c>
      <c r="B106" s="78" t="s">
        <v>343</v>
      </c>
      <c r="C106" s="164" t="s">
        <v>230</v>
      </c>
      <c r="D106" s="165">
        <v>1</v>
      </c>
    </row>
    <row r="107" spans="1:4" ht="24">
      <c r="A107" s="179" t="s">
        <v>383</v>
      </c>
      <c r="B107" s="78" t="s">
        <v>344</v>
      </c>
      <c r="C107" s="164" t="s">
        <v>345</v>
      </c>
      <c r="D107" s="165">
        <v>240</v>
      </c>
    </row>
    <row r="108" spans="1:4" ht="24">
      <c r="A108" s="179" t="s">
        <v>384</v>
      </c>
      <c r="B108" s="78" t="s">
        <v>346</v>
      </c>
      <c r="C108" s="164" t="s">
        <v>345</v>
      </c>
      <c r="D108" s="165">
        <v>240</v>
      </c>
    </row>
    <row r="109" spans="1:4" ht="12.75">
      <c r="A109" s="163"/>
      <c r="B109" s="78"/>
      <c r="C109" s="164"/>
      <c r="D109" s="165"/>
    </row>
    <row r="110" spans="1:4" ht="12.75">
      <c r="A110" s="166"/>
      <c r="B110" s="79"/>
      <c r="C110" s="164"/>
      <c r="D110" s="165"/>
    </row>
  </sheetData>
  <mergeCells count="3">
    <mergeCell ref="E1:H1"/>
    <mergeCell ref="I2:J2"/>
    <mergeCell ref="A7:J10"/>
  </mergeCells>
  <printOptions horizontalCentered="1"/>
  <pageMargins left="0.3937007874015748" right="0.3937007874015748" top="0.984251968503937" bottom="0.984251968503937" header="0.5118110236220472" footer="0.3937007874015748"/>
  <pageSetup horizontalDpi="600" verticalDpi="600" orientation="portrait" paperSize="9" scale="94" r:id="rId1"/>
  <headerFooter alignWithMargins="0">
    <oddHeader>&amp;R&amp;F&amp; [Scheda]</oddHeader>
    <oddFooter>&amp;RPagina &amp;P di &amp;N</oddFooter>
  </headerFooter>
</worksheet>
</file>

<file path=xl/worksheets/sheet2.xml><?xml version="1.0" encoding="utf-8"?>
<worksheet xmlns="http://schemas.openxmlformats.org/spreadsheetml/2006/main" xmlns:r="http://schemas.openxmlformats.org/officeDocument/2006/relationships">
  <dimension ref="A1:S219"/>
  <sheetViews>
    <sheetView zoomScaleSheetLayoutView="100" workbookViewId="0" topLeftCell="A22">
      <selection activeCell="E81" sqref="E81"/>
    </sheetView>
  </sheetViews>
  <sheetFormatPr defaultColWidth="9.140625" defaultRowHeight="12.75"/>
  <cols>
    <col min="1" max="1" width="4.7109375" style="0" customWidth="1"/>
    <col min="2" max="2" width="3.00390625" style="0" customWidth="1"/>
    <col min="3" max="3" width="78.8515625" style="0" customWidth="1"/>
    <col min="4" max="4" width="6.7109375" style="80" customWidth="1"/>
    <col min="5" max="5" width="12.7109375" style="0" customWidth="1"/>
    <col min="6" max="6" width="7.28125" style="0" customWidth="1"/>
    <col min="7" max="7" width="9.7109375" style="85" customWidth="1"/>
    <col min="8" max="8" width="7.28125" style="0" customWidth="1"/>
    <col min="9" max="9" width="9.7109375" style="0" customWidth="1"/>
    <col min="10" max="10" width="10.7109375" style="0" customWidth="1"/>
    <col min="11" max="11" width="9.7109375" style="0" customWidth="1"/>
    <col min="12" max="12" width="7.57421875" style="0" customWidth="1"/>
    <col min="13" max="14" width="9.7109375" style="0" customWidth="1"/>
    <col min="15" max="15" width="13.7109375" style="0" customWidth="1"/>
    <col min="16" max="16" width="11.28125" style="0" customWidth="1"/>
    <col min="17" max="17" width="12.8515625" style="85" bestFit="1" customWidth="1"/>
    <col min="18" max="18" width="9.140625" style="85" customWidth="1"/>
    <col min="19" max="19" width="15.140625" style="85" customWidth="1"/>
    <col min="20" max="16384" width="9.140625" style="85" customWidth="1"/>
  </cols>
  <sheetData>
    <row r="1" spans="1:7" ht="12.75">
      <c r="A1" s="80"/>
      <c r="B1" s="80"/>
      <c r="C1" s="81"/>
      <c r="E1" s="82"/>
      <c r="F1" s="86"/>
      <c r="G1" s="83"/>
    </row>
    <row r="2" spans="1:16" s="95" customFormat="1" ht="42.75" customHeight="1">
      <c r="A2" s="87"/>
      <c r="B2" s="87" t="s">
        <v>347</v>
      </c>
      <c r="C2" s="88" t="s">
        <v>124</v>
      </c>
      <c r="D2" s="89" t="s">
        <v>245</v>
      </c>
      <c r="E2" s="90" t="s">
        <v>348</v>
      </c>
      <c r="F2" s="91" t="s">
        <v>349</v>
      </c>
      <c r="G2" s="92" t="s">
        <v>198</v>
      </c>
      <c r="H2" s="93" t="s">
        <v>350</v>
      </c>
      <c r="I2" s="92" t="s">
        <v>199</v>
      </c>
      <c r="J2" s="93" t="s">
        <v>351</v>
      </c>
      <c r="K2" s="92" t="s">
        <v>200</v>
      </c>
      <c r="L2" s="93" t="s">
        <v>352</v>
      </c>
      <c r="M2" s="92" t="s">
        <v>201</v>
      </c>
      <c r="N2" s="92"/>
      <c r="O2" s="89" t="s">
        <v>353</v>
      </c>
      <c r="P2" s="94"/>
    </row>
    <row r="3" spans="1:16" ht="12.75">
      <c r="A3" s="96"/>
      <c r="B3" s="96"/>
      <c r="C3" s="97"/>
      <c r="D3" s="98"/>
      <c r="E3" s="99"/>
      <c r="F3" s="100"/>
      <c r="G3" s="101"/>
      <c r="H3" s="98"/>
      <c r="I3" s="98"/>
      <c r="J3" s="98"/>
      <c r="K3" s="98"/>
      <c r="L3" s="98"/>
      <c r="M3" s="98"/>
      <c r="N3" s="98"/>
      <c r="O3" s="102"/>
      <c r="P3" s="126"/>
    </row>
    <row r="4" spans="1:19" s="106" customFormat="1" ht="60" customHeight="1">
      <c r="A4" s="127" t="s">
        <v>202</v>
      </c>
      <c r="B4" s="127">
        <v>1</v>
      </c>
      <c r="C4" s="128" t="s">
        <v>354</v>
      </c>
      <c r="D4" s="129" t="s">
        <v>227</v>
      </c>
      <c r="E4" s="130">
        <v>1.6</v>
      </c>
      <c r="F4" s="131">
        <v>80</v>
      </c>
      <c r="G4" s="131">
        <f aca="true" t="shared" si="0" ref="G4:G35">PRODUCT(E4*F4)</f>
        <v>128</v>
      </c>
      <c r="H4" s="131">
        <v>80</v>
      </c>
      <c r="I4" s="131">
        <f aca="true" t="shared" si="1" ref="I4:I35">PRODUCT(E4*H4)</f>
        <v>128</v>
      </c>
      <c r="J4" s="131">
        <v>80</v>
      </c>
      <c r="K4" s="131">
        <f aca="true" t="shared" si="2" ref="K4:K35">PRODUCT(E4*J4)</f>
        <v>128</v>
      </c>
      <c r="L4" s="131">
        <v>60</v>
      </c>
      <c r="M4" s="131">
        <f aca="true" t="shared" si="3" ref="M4:M35">PRODUCT(E4*L4)</f>
        <v>96</v>
      </c>
      <c r="N4" s="131">
        <f>F4+H4+J4+L4</f>
        <v>300</v>
      </c>
      <c r="O4" s="130">
        <f aca="true" t="shared" si="4" ref="O4:O35">E4*(F4+H4+J4+L4)</f>
        <v>480</v>
      </c>
      <c r="P4" s="132"/>
      <c r="Q4" s="84">
        <f>E4*N4</f>
        <v>480</v>
      </c>
      <c r="S4" s="106">
        <f>IF(D4="corpo",O4,IF(D4="cad",O4,0))</f>
        <v>0</v>
      </c>
    </row>
    <row r="5" spans="1:19" s="106" customFormat="1" ht="60" customHeight="1">
      <c r="A5" s="127" t="s">
        <v>203</v>
      </c>
      <c r="B5" s="127">
        <f aca="true" t="shared" si="5" ref="B5:B36">B4+1</f>
        <v>2</v>
      </c>
      <c r="C5" s="128" t="s">
        <v>355</v>
      </c>
      <c r="D5" s="129" t="s">
        <v>227</v>
      </c>
      <c r="E5" s="130">
        <v>1.9</v>
      </c>
      <c r="F5" s="131">
        <v>65</v>
      </c>
      <c r="G5" s="131">
        <f t="shared" si="0"/>
        <v>123.5</v>
      </c>
      <c r="H5" s="131">
        <v>65</v>
      </c>
      <c r="I5" s="131">
        <f t="shared" si="1"/>
        <v>123.5</v>
      </c>
      <c r="J5" s="131">
        <v>70</v>
      </c>
      <c r="K5" s="131">
        <f t="shared" si="2"/>
        <v>133</v>
      </c>
      <c r="L5" s="131">
        <v>0</v>
      </c>
      <c r="M5" s="131">
        <f t="shared" si="3"/>
        <v>0</v>
      </c>
      <c r="N5" s="131">
        <f aca="true" t="shared" si="6" ref="N5:N68">F5+H5+J5+L5</f>
        <v>200</v>
      </c>
      <c r="O5" s="130">
        <f t="shared" si="4"/>
        <v>380</v>
      </c>
      <c r="P5" s="132"/>
      <c r="Q5" s="84">
        <f aca="true" t="shared" si="7" ref="Q5:Q68">E5*N5</f>
        <v>380</v>
      </c>
      <c r="S5" s="106">
        <f aca="true" t="shared" si="8" ref="S5:S68">IF(D5="corpo",O5,IF(D5="cad",O5,0))</f>
        <v>0</v>
      </c>
    </row>
    <row r="6" spans="1:19" s="106" customFormat="1" ht="60" customHeight="1">
      <c r="A6" s="127" t="s">
        <v>204</v>
      </c>
      <c r="B6" s="127">
        <f t="shared" si="5"/>
        <v>3</v>
      </c>
      <c r="C6" s="128" t="s">
        <v>356</v>
      </c>
      <c r="D6" s="129" t="s">
        <v>227</v>
      </c>
      <c r="E6" s="130">
        <v>2.5</v>
      </c>
      <c r="F6" s="131">
        <v>20</v>
      </c>
      <c r="G6" s="131">
        <f t="shared" si="0"/>
        <v>50</v>
      </c>
      <c r="H6" s="131">
        <v>20</v>
      </c>
      <c r="I6" s="131">
        <f t="shared" si="1"/>
        <v>50</v>
      </c>
      <c r="J6" s="131">
        <v>10</v>
      </c>
      <c r="K6" s="131">
        <f t="shared" si="2"/>
        <v>25</v>
      </c>
      <c r="L6" s="131">
        <v>0</v>
      </c>
      <c r="M6" s="131">
        <f t="shared" si="3"/>
        <v>0</v>
      </c>
      <c r="N6" s="131">
        <f t="shared" si="6"/>
        <v>50</v>
      </c>
      <c r="O6" s="130">
        <f t="shared" si="4"/>
        <v>125</v>
      </c>
      <c r="P6" s="132"/>
      <c r="Q6" s="84">
        <f t="shared" si="7"/>
        <v>125</v>
      </c>
      <c r="S6" s="106">
        <f t="shared" si="8"/>
        <v>0</v>
      </c>
    </row>
    <row r="7" spans="1:19" s="106" customFormat="1" ht="60" customHeight="1">
      <c r="A7" s="127" t="s">
        <v>205</v>
      </c>
      <c r="B7" s="127">
        <f t="shared" si="5"/>
        <v>4</v>
      </c>
      <c r="C7" s="128" t="s">
        <v>357</v>
      </c>
      <c r="D7" s="129" t="s">
        <v>227</v>
      </c>
      <c r="E7" s="130">
        <v>2.8</v>
      </c>
      <c r="F7" s="131">
        <v>20</v>
      </c>
      <c r="G7" s="131">
        <f t="shared" si="0"/>
        <v>56</v>
      </c>
      <c r="H7" s="131">
        <v>20</v>
      </c>
      <c r="I7" s="131">
        <f t="shared" si="1"/>
        <v>56</v>
      </c>
      <c r="J7" s="131">
        <v>10</v>
      </c>
      <c r="K7" s="131">
        <f t="shared" si="2"/>
        <v>28</v>
      </c>
      <c r="L7" s="131">
        <v>0</v>
      </c>
      <c r="M7" s="131">
        <f t="shared" si="3"/>
        <v>0</v>
      </c>
      <c r="N7" s="131">
        <f t="shared" si="6"/>
        <v>50</v>
      </c>
      <c r="O7" s="130">
        <f t="shared" si="4"/>
        <v>140</v>
      </c>
      <c r="P7" s="132"/>
      <c r="Q7" s="84">
        <f t="shared" si="7"/>
        <v>140</v>
      </c>
      <c r="S7" s="106">
        <f t="shared" si="8"/>
        <v>0</v>
      </c>
    </row>
    <row r="8" spans="1:19" s="106" customFormat="1" ht="60" customHeight="1">
      <c r="A8" s="127" t="s">
        <v>206</v>
      </c>
      <c r="B8" s="127">
        <f t="shared" si="5"/>
        <v>5</v>
      </c>
      <c r="C8" s="128" t="s">
        <v>358</v>
      </c>
      <c r="D8" s="129" t="s">
        <v>227</v>
      </c>
      <c r="E8" s="130">
        <v>3.2</v>
      </c>
      <c r="F8" s="131">
        <v>10</v>
      </c>
      <c r="G8" s="131">
        <f t="shared" si="0"/>
        <v>32</v>
      </c>
      <c r="H8" s="131">
        <v>10</v>
      </c>
      <c r="I8" s="131">
        <f t="shared" si="1"/>
        <v>32</v>
      </c>
      <c r="J8" s="131">
        <v>0</v>
      </c>
      <c r="K8" s="131">
        <f t="shared" si="2"/>
        <v>0</v>
      </c>
      <c r="L8" s="131">
        <v>0</v>
      </c>
      <c r="M8" s="131">
        <f t="shared" si="3"/>
        <v>0</v>
      </c>
      <c r="N8" s="131">
        <f t="shared" si="6"/>
        <v>20</v>
      </c>
      <c r="O8" s="130">
        <f t="shared" si="4"/>
        <v>64</v>
      </c>
      <c r="P8" s="132"/>
      <c r="Q8" s="84">
        <f t="shared" si="7"/>
        <v>64</v>
      </c>
      <c r="S8" s="106">
        <f t="shared" si="8"/>
        <v>0</v>
      </c>
    </row>
    <row r="9" spans="1:19" s="106" customFormat="1" ht="60" customHeight="1">
      <c r="A9" s="127" t="s">
        <v>207</v>
      </c>
      <c r="B9" s="127">
        <f t="shared" si="5"/>
        <v>6</v>
      </c>
      <c r="C9" s="128" t="s">
        <v>359</v>
      </c>
      <c r="D9" s="129" t="s">
        <v>227</v>
      </c>
      <c r="E9" s="130">
        <v>8.9</v>
      </c>
      <c r="F9" s="131">
        <v>20</v>
      </c>
      <c r="G9" s="131">
        <f t="shared" si="0"/>
        <v>178</v>
      </c>
      <c r="H9" s="131">
        <v>20</v>
      </c>
      <c r="I9" s="131">
        <f t="shared" si="1"/>
        <v>178</v>
      </c>
      <c r="J9" s="131">
        <v>10</v>
      </c>
      <c r="K9" s="131">
        <f t="shared" si="2"/>
        <v>89</v>
      </c>
      <c r="L9" s="131">
        <v>0</v>
      </c>
      <c r="M9" s="131">
        <f t="shared" si="3"/>
        <v>0</v>
      </c>
      <c r="N9" s="131">
        <f t="shared" si="6"/>
        <v>50</v>
      </c>
      <c r="O9" s="130">
        <f t="shared" si="4"/>
        <v>445</v>
      </c>
      <c r="P9" s="132"/>
      <c r="Q9" s="84">
        <f t="shared" si="7"/>
        <v>445</v>
      </c>
      <c r="S9" s="106">
        <f t="shared" si="8"/>
        <v>0</v>
      </c>
    </row>
    <row r="10" spans="1:19" ht="60" customHeight="1">
      <c r="A10" s="127" t="s">
        <v>208</v>
      </c>
      <c r="B10" s="127">
        <f t="shared" si="5"/>
        <v>7</v>
      </c>
      <c r="C10" s="128" t="s">
        <v>360</v>
      </c>
      <c r="D10" s="129" t="s">
        <v>227</v>
      </c>
      <c r="E10" s="130">
        <v>11.2</v>
      </c>
      <c r="F10" s="131">
        <v>20</v>
      </c>
      <c r="G10" s="131">
        <f t="shared" si="0"/>
        <v>224</v>
      </c>
      <c r="H10" s="131">
        <v>20</v>
      </c>
      <c r="I10" s="131">
        <f t="shared" si="1"/>
        <v>224</v>
      </c>
      <c r="J10" s="131">
        <v>10</v>
      </c>
      <c r="K10" s="131">
        <f t="shared" si="2"/>
        <v>112</v>
      </c>
      <c r="L10" s="131">
        <v>0</v>
      </c>
      <c r="M10" s="131">
        <f t="shared" si="3"/>
        <v>0</v>
      </c>
      <c r="N10" s="131">
        <f t="shared" si="6"/>
        <v>50</v>
      </c>
      <c r="O10" s="130">
        <f t="shared" si="4"/>
        <v>560</v>
      </c>
      <c r="Q10" s="84">
        <f t="shared" si="7"/>
        <v>560</v>
      </c>
      <c r="S10" s="106">
        <f t="shared" si="8"/>
        <v>0</v>
      </c>
    </row>
    <row r="11" spans="1:19" ht="60" customHeight="1">
      <c r="A11" s="127" t="s">
        <v>209</v>
      </c>
      <c r="B11" s="127">
        <f t="shared" si="5"/>
        <v>8</v>
      </c>
      <c r="C11" s="128" t="s">
        <v>361</v>
      </c>
      <c r="D11" s="129" t="s">
        <v>227</v>
      </c>
      <c r="E11" s="130">
        <v>13.8</v>
      </c>
      <c r="F11" s="131">
        <v>0</v>
      </c>
      <c r="G11" s="131">
        <f t="shared" si="0"/>
        <v>0</v>
      </c>
      <c r="H11" s="131">
        <v>20</v>
      </c>
      <c r="I11" s="131">
        <f t="shared" si="1"/>
        <v>276</v>
      </c>
      <c r="J11" s="131">
        <v>10</v>
      </c>
      <c r="K11" s="131">
        <f t="shared" si="2"/>
        <v>138</v>
      </c>
      <c r="L11" s="131">
        <v>0</v>
      </c>
      <c r="M11" s="131">
        <f t="shared" si="3"/>
        <v>0</v>
      </c>
      <c r="N11" s="131">
        <f t="shared" si="6"/>
        <v>30</v>
      </c>
      <c r="O11" s="130">
        <f t="shared" si="4"/>
        <v>414</v>
      </c>
      <c r="Q11" s="84">
        <f t="shared" si="7"/>
        <v>414</v>
      </c>
      <c r="S11" s="106">
        <f t="shared" si="8"/>
        <v>0</v>
      </c>
    </row>
    <row r="12" spans="1:19" ht="120" customHeight="1">
      <c r="A12" s="127" t="s">
        <v>125</v>
      </c>
      <c r="B12" s="127">
        <f t="shared" si="5"/>
        <v>9</v>
      </c>
      <c r="C12" s="128" t="s">
        <v>362</v>
      </c>
      <c r="D12" s="129" t="s">
        <v>227</v>
      </c>
      <c r="E12" s="130">
        <v>22.7</v>
      </c>
      <c r="F12" s="131">
        <v>20</v>
      </c>
      <c r="G12" s="131">
        <f t="shared" si="0"/>
        <v>454</v>
      </c>
      <c r="H12" s="131">
        <v>0</v>
      </c>
      <c r="I12" s="131">
        <f t="shared" si="1"/>
        <v>0</v>
      </c>
      <c r="J12" s="131">
        <v>80</v>
      </c>
      <c r="K12" s="131">
        <f t="shared" si="2"/>
        <v>1816</v>
      </c>
      <c r="L12" s="131">
        <v>0</v>
      </c>
      <c r="M12" s="131">
        <f t="shared" si="3"/>
        <v>0</v>
      </c>
      <c r="N12" s="131">
        <f t="shared" si="6"/>
        <v>100</v>
      </c>
      <c r="O12" s="130">
        <f t="shared" si="4"/>
        <v>2270</v>
      </c>
      <c r="Q12" s="84">
        <f t="shared" si="7"/>
        <v>2270</v>
      </c>
      <c r="S12" s="106">
        <f t="shared" si="8"/>
        <v>0</v>
      </c>
    </row>
    <row r="13" spans="1:19" ht="120" customHeight="1">
      <c r="A13" s="127" t="s">
        <v>210</v>
      </c>
      <c r="B13" s="127">
        <f t="shared" si="5"/>
        <v>10</v>
      </c>
      <c r="C13" s="128" t="s">
        <v>126</v>
      </c>
      <c r="D13" s="129" t="s">
        <v>227</v>
      </c>
      <c r="E13" s="130">
        <v>30.9</v>
      </c>
      <c r="F13" s="131">
        <v>20</v>
      </c>
      <c r="G13" s="131">
        <f t="shared" si="0"/>
        <v>618</v>
      </c>
      <c r="H13" s="131">
        <v>0</v>
      </c>
      <c r="I13" s="131">
        <f t="shared" si="1"/>
        <v>0</v>
      </c>
      <c r="J13" s="131">
        <v>80</v>
      </c>
      <c r="K13" s="131">
        <f t="shared" si="2"/>
        <v>2472</v>
      </c>
      <c r="L13" s="131">
        <v>0</v>
      </c>
      <c r="M13" s="131">
        <f t="shared" si="3"/>
        <v>0</v>
      </c>
      <c r="N13" s="131">
        <f t="shared" si="6"/>
        <v>100</v>
      </c>
      <c r="O13" s="130">
        <f t="shared" si="4"/>
        <v>3090</v>
      </c>
      <c r="P13" s="133"/>
      <c r="Q13" s="84">
        <f t="shared" si="7"/>
        <v>3090</v>
      </c>
      <c r="S13" s="106">
        <f t="shared" si="8"/>
        <v>0</v>
      </c>
    </row>
    <row r="14" spans="1:19" s="107" customFormat="1" ht="90" customHeight="1">
      <c r="A14" s="127" t="s">
        <v>211</v>
      </c>
      <c r="B14" s="127">
        <f t="shared" si="5"/>
        <v>11</v>
      </c>
      <c r="C14" s="128" t="s">
        <v>363</v>
      </c>
      <c r="D14" s="129" t="s">
        <v>227</v>
      </c>
      <c r="E14" s="130">
        <v>35.1</v>
      </c>
      <c r="F14" s="131">
        <v>40</v>
      </c>
      <c r="G14" s="131">
        <f t="shared" si="0"/>
        <v>1404</v>
      </c>
      <c r="H14" s="131">
        <v>0</v>
      </c>
      <c r="I14" s="131">
        <f t="shared" si="1"/>
        <v>0</v>
      </c>
      <c r="J14" s="131">
        <v>140</v>
      </c>
      <c r="K14" s="131">
        <f t="shared" si="2"/>
        <v>4914</v>
      </c>
      <c r="L14" s="131">
        <v>0</v>
      </c>
      <c r="M14" s="131">
        <f t="shared" si="3"/>
        <v>0</v>
      </c>
      <c r="N14" s="131">
        <f t="shared" si="6"/>
        <v>180</v>
      </c>
      <c r="O14" s="130">
        <f t="shared" si="4"/>
        <v>6318</v>
      </c>
      <c r="P14" s="134"/>
      <c r="Q14" s="84">
        <f t="shared" si="7"/>
        <v>6318</v>
      </c>
      <c r="S14" s="106">
        <f t="shared" si="8"/>
        <v>0</v>
      </c>
    </row>
    <row r="15" spans="1:19" ht="90" customHeight="1">
      <c r="A15" s="127" t="s">
        <v>212</v>
      </c>
      <c r="B15" s="127">
        <f t="shared" si="5"/>
        <v>12</v>
      </c>
      <c r="C15" s="128" t="s">
        <v>127</v>
      </c>
      <c r="D15" s="129" t="s">
        <v>227</v>
      </c>
      <c r="E15" s="130">
        <v>40.6</v>
      </c>
      <c r="F15" s="131">
        <v>40</v>
      </c>
      <c r="G15" s="131">
        <f t="shared" si="0"/>
        <v>1624</v>
      </c>
      <c r="H15" s="131">
        <v>0</v>
      </c>
      <c r="I15" s="131">
        <f t="shared" si="1"/>
        <v>0</v>
      </c>
      <c r="J15" s="131">
        <v>140</v>
      </c>
      <c r="K15" s="131">
        <f t="shared" si="2"/>
        <v>5684</v>
      </c>
      <c r="L15" s="131">
        <v>0</v>
      </c>
      <c r="M15" s="131">
        <f t="shared" si="3"/>
        <v>0</v>
      </c>
      <c r="N15" s="131">
        <f t="shared" si="6"/>
        <v>180</v>
      </c>
      <c r="O15" s="130">
        <f t="shared" si="4"/>
        <v>7308</v>
      </c>
      <c r="P15" s="133"/>
      <c r="Q15" s="84">
        <f t="shared" si="7"/>
        <v>7308</v>
      </c>
      <c r="S15" s="106">
        <f t="shared" si="8"/>
        <v>0</v>
      </c>
    </row>
    <row r="16" spans="1:19" s="108" customFormat="1" ht="60" customHeight="1">
      <c r="A16" s="127" t="s">
        <v>213</v>
      </c>
      <c r="B16" s="127">
        <f t="shared" si="5"/>
        <v>13</v>
      </c>
      <c r="C16" s="128" t="s">
        <v>364</v>
      </c>
      <c r="D16" s="129" t="s">
        <v>227</v>
      </c>
      <c r="E16" s="130">
        <v>11.4</v>
      </c>
      <c r="F16" s="131">
        <v>60</v>
      </c>
      <c r="G16" s="131">
        <f t="shared" si="0"/>
        <v>684</v>
      </c>
      <c r="H16" s="131">
        <v>0</v>
      </c>
      <c r="I16" s="131">
        <f t="shared" si="1"/>
        <v>0</v>
      </c>
      <c r="J16" s="131">
        <v>420</v>
      </c>
      <c r="K16" s="131">
        <f t="shared" si="2"/>
        <v>4788</v>
      </c>
      <c r="L16" s="131">
        <v>0</v>
      </c>
      <c r="M16" s="131">
        <f t="shared" si="3"/>
        <v>0</v>
      </c>
      <c r="N16" s="131">
        <f t="shared" si="6"/>
        <v>480</v>
      </c>
      <c r="O16" s="130">
        <f t="shared" si="4"/>
        <v>5472</v>
      </c>
      <c r="P16" s="135"/>
      <c r="Q16" s="84">
        <f t="shared" si="7"/>
        <v>5472</v>
      </c>
      <c r="S16" s="106">
        <f t="shared" si="8"/>
        <v>0</v>
      </c>
    </row>
    <row r="17" spans="1:19" ht="60" customHeight="1">
      <c r="A17" s="127" t="s">
        <v>214</v>
      </c>
      <c r="B17" s="127">
        <f t="shared" si="5"/>
        <v>14</v>
      </c>
      <c r="C17" s="128" t="s">
        <v>365</v>
      </c>
      <c r="D17" s="129" t="s">
        <v>227</v>
      </c>
      <c r="E17" s="130">
        <v>0.6</v>
      </c>
      <c r="F17" s="131">
        <v>200</v>
      </c>
      <c r="G17" s="131">
        <f t="shared" si="0"/>
        <v>120</v>
      </c>
      <c r="H17" s="131">
        <v>200</v>
      </c>
      <c r="I17" s="131">
        <f t="shared" si="1"/>
        <v>120</v>
      </c>
      <c r="J17" s="131">
        <v>1600</v>
      </c>
      <c r="K17" s="131">
        <f t="shared" si="2"/>
        <v>960</v>
      </c>
      <c r="L17" s="131">
        <v>0</v>
      </c>
      <c r="M17" s="131">
        <f t="shared" si="3"/>
        <v>0</v>
      </c>
      <c r="N17" s="131">
        <f t="shared" si="6"/>
        <v>2000</v>
      </c>
      <c r="O17" s="130">
        <f t="shared" si="4"/>
        <v>1200</v>
      </c>
      <c r="Q17" s="84">
        <f t="shared" si="7"/>
        <v>1200</v>
      </c>
      <c r="S17" s="106">
        <f t="shared" si="8"/>
        <v>0</v>
      </c>
    </row>
    <row r="18" spans="1:19" ht="60" customHeight="1">
      <c r="A18" s="127" t="s">
        <v>215</v>
      </c>
      <c r="B18" s="127">
        <f t="shared" si="5"/>
        <v>15</v>
      </c>
      <c r="C18" s="128" t="s">
        <v>366</v>
      </c>
      <c r="D18" s="129" t="s">
        <v>227</v>
      </c>
      <c r="E18" s="130">
        <v>1.6</v>
      </c>
      <c r="F18" s="131">
        <v>20</v>
      </c>
      <c r="G18" s="131">
        <f t="shared" si="0"/>
        <v>32</v>
      </c>
      <c r="H18" s="131">
        <v>20</v>
      </c>
      <c r="I18" s="131">
        <f t="shared" si="1"/>
        <v>32</v>
      </c>
      <c r="J18" s="131">
        <v>10</v>
      </c>
      <c r="K18" s="131">
        <f t="shared" si="2"/>
        <v>16</v>
      </c>
      <c r="L18" s="131">
        <v>0</v>
      </c>
      <c r="M18" s="131">
        <f t="shared" si="3"/>
        <v>0</v>
      </c>
      <c r="N18" s="131">
        <f t="shared" si="6"/>
        <v>50</v>
      </c>
      <c r="O18" s="130">
        <f t="shared" si="4"/>
        <v>80</v>
      </c>
      <c r="Q18" s="84">
        <f t="shared" si="7"/>
        <v>80</v>
      </c>
      <c r="S18" s="106">
        <f t="shared" si="8"/>
        <v>0</v>
      </c>
    </row>
    <row r="19" spans="1:19" ht="60" customHeight="1">
      <c r="A19" s="127" t="s">
        <v>216</v>
      </c>
      <c r="B19" s="127">
        <f t="shared" si="5"/>
        <v>16</v>
      </c>
      <c r="C19" s="128" t="s">
        <v>367</v>
      </c>
      <c r="D19" s="129" t="s">
        <v>227</v>
      </c>
      <c r="E19" s="130">
        <v>2.7</v>
      </c>
      <c r="F19" s="131">
        <v>20</v>
      </c>
      <c r="G19" s="131">
        <f t="shared" si="0"/>
        <v>54</v>
      </c>
      <c r="H19" s="131">
        <v>20</v>
      </c>
      <c r="I19" s="131">
        <f t="shared" si="1"/>
        <v>54</v>
      </c>
      <c r="J19" s="131">
        <v>10</v>
      </c>
      <c r="K19" s="131">
        <f t="shared" si="2"/>
        <v>27</v>
      </c>
      <c r="L19" s="131">
        <v>0</v>
      </c>
      <c r="M19" s="131">
        <f t="shared" si="3"/>
        <v>0</v>
      </c>
      <c r="N19" s="131">
        <f t="shared" si="6"/>
        <v>50</v>
      </c>
      <c r="O19" s="130">
        <f t="shared" si="4"/>
        <v>135</v>
      </c>
      <c r="Q19" s="84">
        <f t="shared" si="7"/>
        <v>135</v>
      </c>
      <c r="S19" s="106">
        <f t="shared" si="8"/>
        <v>0</v>
      </c>
    </row>
    <row r="20" spans="1:19" ht="60" customHeight="1">
      <c r="A20" s="127" t="s">
        <v>217</v>
      </c>
      <c r="B20" s="127">
        <f t="shared" si="5"/>
        <v>17</v>
      </c>
      <c r="C20" s="128" t="s">
        <v>368</v>
      </c>
      <c r="D20" s="129" t="s">
        <v>227</v>
      </c>
      <c r="E20" s="130">
        <v>3.8</v>
      </c>
      <c r="F20" s="131">
        <v>10</v>
      </c>
      <c r="G20" s="131">
        <f t="shared" si="0"/>
        <v>38</v>
      </c>
      <c r="H20" s="131">
        <v>10</v>
      </c>
      <c r="I20" s="131">
        <f t="shared" si="1"/>
        <v>38</v>
      </c>
      <c r="J20" s="131">
        <v>0</v>
      </c>
      <c r="K20" s="131">
        <f t="shared" si="2"/>
        <v>0</v>
      </c>
      <c r="L20" s="131">
        <v>0</v>
      </c>
      <c r="M20" s="131">
        <f t="shared" si="3"/>
        <v>0</v>
      </c>
      <c r="N20" s="131">
        <f t="shared" si="6"/>
        <v>20</v>
      </c>
      <c r="O20" s="130">
        <f t="shared" si="4"/>
        <v>76</v>
      </c>
      <c r="Q20" s="84">
        <f t="shared" si="7"/>
        <v>76</v>
      </c>
      <c r="S20" s="106">
        <f t="shared" si="8"/>
        <v>0</v>
      </c>
    </row>
    <row r="21" spans="1:19" ht="120" customHeight="1">
      <c r="A21" s="127" t="s">
        <v>218</v>
      </c>
      <c r="B21" s="127">
        <f t="shared" si="5"/>
        <v>18</v>
      </c>
      <c r="C21" s="128" t="s">
        <v>369</v>
      </c>
      <c r="D21" s="129" t="s">
        <v>227</v>
      </c>
      <c r="E21" s="130">
        <v>2.4</v>
      </c>
      <c r="F21" s="131">
        <v>200</v>
      </c>
      <c r="G21" s="131">
        <f t="shared" si="0"/>
        <v>480</v>
      </c>
      <c r="H21" s="131">
        <v>225</v>
      </c>
      <c r="I21" s="131">
        <f t="shared" si="1"/>
        <v>540</v>
      </c>
      <c r="J21" s="131">
        <v>1000</v>
      </c>
      <c r="K21" s="131">
        <f t="shared" si="2"/>
        <v>2400</v>
      </c>
      <c r="L21" s="131">
        <v>0</v>
      </c>
      <c r="M21" s="131">
        <f t="shared" si="3"/>
        <v>0</v>
      </c>
      <c r="N21" s="131">
        <f t="shared" si="6"/>
        <v>1425</v>
      </c>
      <c r="O21" s="130">
        <f t="shared" si="4"/>
        <v>3420</v>
      </c>
      <c r="Q21" s="84">
        <f t="shared" si="7"/>
        <v>3420</v>
      </c>
      <c r="S21" s="106">
        <f t="shared" si="8"/>
        <v>0</v>
      </c>
    </row>
    <row r="22" spans="1:19" ht="120" customHeight="1">
      <c r="A22" s="127" t="s">
        <v>219</v>
      </c>
      <c r="B22" s="127">
        <f t="shared" si="5"/>
        <v>19</v>
      </c>
      <c r="C22" s="128" t="s">
        <v>370</v>
      </c>
      <c r="D22" s="129" t="s">
        <v>227</v>
      </c>
      <c r="E22" s="130">
        <v>2.9</v>
      </c>
      <c r="F22" s="131">
        <v>100</v>
      </c>
      <c r="G22" s="131">
        <f t="shared" si="0"/>
        <v>290</v>
      </c>
      <c r="H22" s="131">
        <v>200</v>
      </c>
      <c r="I22" s="131">
        <f t="shared" si="1"/>
        <v>580</v>
      </c>
      <c r="J22" s="131">
        <v>200</v>
      </c>
      <c r="K22" s="131">
        <f t="shared" si="2"/>
        <v>580</v>
      </c>
      <c r="L22" s="131">
        <v>0</v>
      </c>
      <c r="M22" s="131">
        <f t="shared" si="3"/>
        <v>0</v>
      </c>
      <c r="N22" s="131">
        <f t="shared" si="6"/>
        <v>500</v>
      </c>
      <c r="O22" s="130">
        <f t="shared" si="4"/>
        <v>1450</v>
      </c>
      <c r="P22" s="133"/>
      <c r="Q22" s="84">
        <f t="shared" si="7"/>
        <v>1450</v>
      </c>
      <c r="S22" s="106">
        <f t="shared" si="8"/>
        <v>0</v>
      </c>
    </row>
    <row r="23" spans="1:19" s="109" customFormat="1" ht="90" customHeight="1">
      <c r="A23" s="127" t="s">
        <v>220</v>
      </c>
      <c r="B23" s="127">
        <f t="shared" si="5"/>
        <v>20</v>
      </c>
      <c r="C23" s="128" t="s">
        <v>371</v>
      </c>
      <c r="D23" s="129" t="s">
        <v>227</v>
      </c>
      <c r="E23" s="130">
        <v>4.1</v>
      </c>
      <c r="F23" s="131">
        <v>10</v>
      </c>
      <c r="G23" s="131">
        <f t="shared" si="0"/>
        <v>41</v>
      </c>
      <c r="H23" s="131">
        <v>20</v>
      </c>
      <c r="I23" s="131">
        <f t="shared" si="1"/>
        <v>82</v>
      </c>
      <c r="J23" s="131">
        <v>20</v>
      </c>
      <c r="K23" s="131">
        <f t="shared" si="2"/>
        <v>82</v>
      </c>
      <c r="L23" s="131">
        <v>0</v>
      </c>
      <c r="M23" s="131">
        <f t="shared" si="3"/>
        <v>0</v>
      </c>
      <c r="N23" s="131">
        <f t="shared" si="6"/>
        <v>50</v>
      </c>
      <c r="O23" s="130">
        <f t="shared" si="4"/>
        <v>204.99999999999997</v>
      </c>
      <c r="P23" s="136"/>
      <c r="Q23" s="84">
        <f t="shared" si="7"/>
        <v>204.99999999999997</v>
      </c>
      <c r="S23" s="106">
        <f t="shared" si="8"/>
        <v>0</v>
      </c>
    </row>
    <row r="24" spans="1:19" ht="90" customHeight="1">
      <c r="A24" s="127" t="s">
        <v>221</v>
      </c>
      <c r="B24" s="127">
        <f t="shared" si="5"/>
        <v>21</v>
      </c>
      <c r="C24" s="128" t="s">
        <v>372</v>
      </c>
      <c r="D24" s="129" t="s">
        <v>227</v>
      </c>
      <c r="E24" s="130">
        <v>3.7</v>
      </c>
      <c r="F24" s="131">
        <v>100</v>
      </c>
      <c r="G24" s="131">
        <f t="shared" si="0"/>
        <v>370</v>
      </c>
      <c r="H24" s="131">
        <v>200</v>
      </c>
      <c r="I24" s="131">
        <f t="shared" si="1"/>
        <v>740</v>
      </c>
      <c r="J24" s="131">
        <v>200</v>
      </c>
      <c r="K24" s="131">
        <f t="shared" si="2"/>
        <v>740</v>
      </c>
      <c r="L24" s="131"/>
      <c r="M24" s="131">
        <f t="shared" si="3"/>
        <v>0</v>
      </c>
      <c r="N24" s="131">
        <f t="shared" si="6"/>
        <v>500</v>
      </c>
      <c r="O24" s="130">
        <f t="shared" si="4"/>
        <v>1850</v>
      </c>
      <c r="P24" s="133"/>
      <c r="Q24" s="84">
        <f t="shared" si="7"/>
        <v>1850</v>
      </c>
      <c r="S24" s="106">
        <f t="shared" si="8"/>
        <v>0</v>
      </c>
    </row>
    <row r="25" spans="1:19" ht="90" customHeight="1">
      <c r="A25" s="127" t="s">
        <v>222</v>
      </c>
      <c r="B25" s="127">
        <f t="shared" si="5"/>
        <v>22</v>
      </c>
      <c r="C25" s="128" t="s">
        <v>373</v>
      </c>
      <c r="D25" s="129" t="s">
        <v>227</v>
      </c>
      <c r="E25" s="130">
        <v>5.1</v>
      </c>
      <c r="F25" s="131">
        <v>10</v>
      </c>
      <c r="G25" s="131">
        <f t="shared" si="0"/>
        <v>51</v>
      </c>
      <c r="H25" s="131">
        <v>20</v>
      </c>
      <c r="I25" s="131">
        <f t="shared" si="1"/>
        <v>102</v>
      </c>
      <c r="J25" s="131">
        <v>20</v>
      </c>
      <c r="K25" s="131">
        <f t="shared" si="2"/>
        <v>102</v>
      </c>
      <c r="L25" s="131">
        <v>0</v>
      </c>
      <c r="M25" s="131">
        <f t="shared" si="3"/>
        <v>0</v>
      </c>
      <c r="N25" s="131">
        <f t="shared" si="6"/>
        <v>50</v>
      </c>
      <c r="O25" s="130">
        <f t="shared" si="4"/>
        <v>254.99999999999997</v>
      </c>
      <c r="Q25" s="84">
        <f t="shared" si="7"/>
        <v>254.99999999999997</v>
      </c>
      <c r="S25" s="106">
        <f t="shared" si="8"/>
        <v>0</v>
      </c>
    </row>
    <row r="26" spans="1:19" ht="90" customHeight="1">
      <c r="A26" s="127" t="s">
        <v>223</v>
      </c>
      <c r="B26" s="127">
        <f t="shared" si="5"/>
        <v>23</v>
      </c>
      <c r="C26" s="128" t="s">
        <v>374</v>
      </c>
      <c r="D26" s="129" t="s">
        <v>227</v>
      </c>
      <c r="E26" s="130">
        <v>6.8</v>
      </c>
      <c r="F26" s="131">
        <v>10</v>
      </c>
      <c r="G26" s="131">
        <f t="shared" si="0"/>
        <v>68</v>
      </c>
      <c r="H26" s="131">
        <v>20</v>
      </c>
      <c r="I26" s="131">
        <f t="shared" si="1"/>
        <v>136</v>
      </c>
      <c r="J26" s="131">
        <v>20</v>
      </c>
      <c r="K26" s="131">
        <f t="shared" si="2"/>
        <v>136</v>
      </c>
      <c r="L26" s="131">
        <v>0</v>
      </c>
      <c r="M26" s="131">
        <f t="shared" si="3"/>
        <v>0</v>
      </c>
      <c r="N26" s="131">
        <f t="shared" si="6"/>
        <v>50</v>
      </c>
      <c r="O26" s="130">
        <f t="shared" si="4"/>
        <v>340</v>
      </c>
      <c r="Q26" s="84">
        <f t="shared" si="7"/>
        <v>340</v>
      </c>
      <c r="S26" s="106">
        <f t="shared" si="8"/>
        <v>0</v>
      </c>
    </row>
    <row r="27" spans="1:19" ht="90" customHeight="1">
      <c r="A27" s="127" t="s">
        <v>224</v>
      </c>
      <c r="B27" s="127">
        <f t="shared" si="5"/>
        <v>24</v>
      </c>
      <c r="C27" s="128" t="s">
        <v>375</v>
      </c>
      <c r="D27" s="129" t="s">
        <v>227</v>
      </c>
      <c r="E27" s="130">
        <v>12.5</v>
      </c>
      <c r="F27" s="131">
        <v>10</v>
      </c>
      <c r="G27" s="131">
        <f t="shared" si="0"/>
        <v>125</v>
      </c>
      <c r="H27" s="131">
        <v>20</v>
      </c>
      <c r="I27" s="131">
        <f t="shared" si="1"/>
        <v>250</v>
      </c>
      <c r="J27" s="131">
        <v>20</v>
      </c>
      <c r="K27" s="131">
        <f t="shared" si="2"/>
        <v>250</v>
      </c>
      <c r="L27" s="131">
        <v>0</v>
      </c>
      <c r="M27" s="131">
        <f t="shared" si="3"/>
        <v>0</v>
      </c>
      <c r="N27" s="131">
        <f t="shared" si="6"/>
        <v>50</v>
      </c>
      <c r="O27" s="130">
        <f t="shared" si="4"/>
        <v>625</v>
      </c>
      <c r="Q27" s="84">
        <f t="shared" si="7"/>
        <v>625</v>
      </c>
      <c r="S27" s="106">
        <f t="shared" si="8"/>
        <v>0</v>
      </c>
    </row>
    <row r="28" spans="1:19" ht="90" customHeight="1">
      <c r="A28" s="127" t="s">
        <v>225</v>
      </c>
      <c r="B28" s="127">
        <f t="shared" si="5"/>
        <v>25</v>
      </c>
      <c r="C28" s="128" t="s">
        <v>376</v>
      </c>
      <c r="D28" s="129" t="s">
        <v>227</v>
      </c>
      <c r="E28" s="130">
        <v>5.1</v>
      </c>
      <c r="F28" s="131">
        <v>20</v>
      </c>
      <c r="G28" s="131">
        <f t="shared" si="0"/>
        <v>102</v>
      </c>
      <c r="H28" s="131">
        <v>20</v>
      </c>
      <c r="I28" s="131">
        <f t="shared" si="1"/>
        <v>102</v>
      </c>
      <c r="J28" s="131">
        <v>10</v>
      </c>
      <c r="K28" s="131">
        <f t="shared" si="2"/>
        <v>51</v>
      </c>
      <c r="L28" s="131">
        <v>0</v>
      </c>
      <c r="M28" s="131">
        <f t="shared" si="3"/>
        <v>0</v>
      </c>
      <c r="N28" s="131">
        <f t="shared" si="6"/>
        <v>50</v>
      </c>
      <c r="O28" s="130">
        <f t="shared" si="4"/>
        <v>254.99999999999997</v>
      </c>
      <c r="Q28" s="84">
        <f t="shared" si="7"/>
        <v>254.99999999999997</v>
      </c>
      <c r="S28" s="106">
        <f t="shared" si="8"/>
        <v>0</v>
      </c>
    </row>
    <row r="29" spans="1:19" ht="90" customHeight="1">
      <c r="A29" s="127" t="s">
        <v>226</v>
      </c>
      <c r="B29" s="127">
        <f t="shared" si="5"/>
        <v>26</v>
      </c>
      <c r="C29" s="128" t="s">
        <v>377</v>
      </c>
      <c r="D29" s="129" t="s">
        <v>227</v>
      </c>
      <c r="E29" s="130">
        <v>7.2</v>
      </c>
      <c r="F29" s="131">
        <v>20</v>
      </c>
      <c r="G29" s="131">
        <f t="shared" si="0"/>
        <v>144</v>
      </c>
      <c r="H29" s="131">
        <v>20</v>
      </c>
      <c r="I29" s="131">
        <f t="shared" si="1"/>
        <v>144</v>
      </c>
      <c r="J29" s="131">
        <v>10</v>
      </c>
      <c r="K29" s="131">
        <f t="shared" si="2"/>
        <v>72</v>
      </c>
      <c r="L29" s="131">
        <v>0</v>
      </c>
      <c r="M29" s="131">
        <f t="shared" si="3"/>
        <v>0</v>
      </c>
      <c r="N29" s="131">
        <f t="shared" si="6"/>
        <v>50</v>
      </c>
      <c r="O29" s="130">
        <f t="shared" si="4"/>
        <v>360</v>
      </c>
      <c r="Q29" s="84">
        <f t="shared" si="7"/>
        <v>360</v>
      </c>
      <c r="S29" s="106">
        <f t="shared" si="8"/>
        <v>0</v>
      </c>
    </row>
    <row r="30" spans="1:19" ht="90" customHeight="1">
      <c r="A30" s="127" t="s">
        <v>128</v>
      </c>
      <c r="B30" s="127">
        <f t="shared" si="5"/>
        <v>27</v>
      </c>
      <c r="C30" s="128" t="s">
        <v>378</v>
      </c>
      <c r="D30" s="129" t="s">
        <v>227</v>
      </c>
      <c r="E30" s="130">
        <v>9.13</v>
      </c>
      <c r="F30" s="131">
        <v>2</v>
      </c>
      <c r="G30" s="131">
        <f t="shared" si="0"/>
        <v>18.26</v>
      </c>
      <c r="H30" s="131">
        <v>2</v>
      </c>
      <c r="I30" s="131">
        <f t="shared" si="1"/>
        <v>18.26</v>
      </c>
      <c r="J30" s="131">
        <v>2</v>
      </c>
      <c r="K30" s="131">
        <f t="shared" si="2"/>
        <v>18.26</v>
      </c>
      <c r="L30" s="131">
        <v>0</v>
      </c>
      <c r="M30" s="131">
        <f t="shared" si="3"/>
        <v>0</v>
      </c>
      <c r="N30" s="131">
        <f t="shared" si="6"/>
        <v>6</v>
      </c>
      <c r="O30" s="130">
        <f t="shared" si="4"/>
        <v>54.78</v>
      </c>
      <c r="Q30" s="84">
        <f t="shared" si="7"/>
        <v>54.78</v>
      </c>
      <c r="S30" s="106">
        <f t="shared" si="8"/>
        <v>0</v>
      </c>
    </row>
    <row r="31" spans="1:19" ht="90" customHeight="1">
      <c r="A31" s="127" t="s">
        <v>129</v>
      </c>
      <c r="B31" s="127">
        <f t="shared" si="5"/>
        <v>28</v>
      </c>
      <c r="C31" s="128" t="s">
        <v>379</v>
      </c>
      <c r="D31" s="129" t="s">
        <v>227</v>
      </c>
      <c r="E31" s="130">
        <v>10.45</v>
      </c>
      <c r="F31" s="131">
        <v>2</v>
      </c>
      <c r="G31" s="131">
        <f t="shared" si="0"/>
        <v>20.9</v>
      </c>
      <c r="H31" s="131">
        <v>2</v>
      </c>
      <c r="I31" s="131">
        <f t="shared" si="1"/>
        <v>20.9</v>
      </c>
      <c r="J31" s="131">
        <v>2</v>
      </c>
      <c r="K31" s="131">
        <f t="shared" si="2"/>
        <v>20.9</v>
      </c>
      <c r="L31" s="131">
        <v>0</v>
      </c>
      <c r="M31" s="131">
        <f t="shared" si="3"/>
        <v>0</v>
      </c>
      <c r="N31" s="131">
        <f t="shared" si="6"/>
        <v>6</v>
      </c>
      <c r="O31" s="130">
        <f t="shared" si="4"/>
        <v>62.699999999999996</v>
      </c>
      <c r="Q31" s="84">
        <f t="shared" si="7"/>
        <v>62.699999999999996</v>
      </c>
      <c r="S31" s="106">
        <f t="shared" si="8"/>
        <v>0</v>
      </c>
    </row>
    <row r="32" spans="1:19" ht="90" customHeight="1">
      <c r="A32" s="127" t="s">
        <v>130</v>
      </c>
      <c r="B32" s="127">
        <f t="shared" si="5"/>
        <v>29</v>
      </c>
      <c r="C32" s="128" t="s">
        <v>380</v>
      </c>
      <c r="D32" s="129" t="s">
        <v>227</v>
      </c>
      <c r="E32" s="130">
        <v>12.16</v>
      </c>
      <c r="F32" s="131">
        <v>2</v>
      </c>
      <c r="G32" s="131">
        <f t="shared" si="0"/>
        <v>24.32</v>
      </c>
      <c r="H32" s="131">
        <v>2</v>
      </c>
      <c r="I32" s="131">
        <f t="shared" si="1"/>
        <v>24.32</v>
      </c>
      <c r="J32" s="131">
        <v>2</v>
      </c>
      <c r="K32" s="131">
        <f t="shared" si="2"/>
        <v>24.32</v>
      </c>
      <c r="L32" s="131">
        <v>0</v>
      </c>
      <c r="M32" s="131">
        <f t="shared" si="3"/>
        <v>0</v>
      </c>
      <c r="N32" s="131">
        <f t="shared" si="6"/>
        <v>6</v>
      </c>
      <c r="O32" s="130">
        <f t="shared" si="4"/>
        <v>72.96000000000001</v>
      </c>
      <c r="Q32" s="84">
        <f t="shared" si="7"/>
        <v>72.96000000000001</v>
      </c>
      <c r="S32" s="106">
        <f t="shared" si="8"/>
        <v>0</v>
      </c>
    </row>
    <row r="33" spans="1:19" ht="90" customHeight="1">
      <c r="A33" s="127" t="s">
        <v>131</v>
      </c>
      <c r="B33" s="127">
        <f t="shared" si="5"/>
        <v>30</v>
      </c>
      <c r="C33" s="128" t="s">
        <v>381</v>
      </c>
      <c r="D33" s="129" t="s">
        <v>227</v>
      </c>
      <c r="E33" s="130">
        <v>14.21</v>
      </c>
      <c r="F33" s="131">
        <v>2</v>
      </c>
      <c r="G33" s="131">
        <f t="shared" si="0"/>
        <v>28.42</v>
      </c>
      <c r="H33" s="131">
        <v>2</v>
      </c>
      <c r="I33" s="131">
        <f t="shared" si="1"/>
        <v>28.42</v>
      </c>
      <c r="J33" s="131">
        <v>2</v>
      </c>
      <c r="K33" s="131">
        <f t="shared" si="2"/>
        <v>28.42</v>
      </c>
      <c r="L33" s="131">
        <v>0</v>
      </c>
      <c r="M33" s="131">
        <f t="shared" si="3"/>
        <v>0</v>
      </c>
      <c r="N33" s="131">
        <f t="shared" si="6"/>
        <v>6</v>
      </c>
      <c r="O33" s="130">
        <f t="shared" si="4"/>
        <v>85.26</v>
      </c>
      <c r="Q33" s="84">
        <f t="shared" si="7"/>
        <v>85.26</v>
      </c>
      <c r="S33" s="106">
        <f t="shared" si="8"/>
        <v>0</v>
      </c>
    </row>
    <row r="34" spans="1:19" ht="90" customHeight="1">
      <c r="A34" s="127" t="s">
        <v>132</v>
      </c>
      <c r="B34" s="127">
        <f t="shared" si="5"/>
        <v>31</v>
      </c>
      <c r="C34" s="128" t="s">
        <v>382</v>
      </c>
      <c r="D34" s="129" t="s">
        <v>230</v>
      </c>
      <c r="E34" s="130">
        <v>48.6</v>
      </c>
      <c r="F34" s="131">
        <v>63</v>
      </c>
      <c r="G34" s="131">
        <f t="shared" si="0"/>
        <v>3061.8</v>
      </c>
      <c r="H34" s="131">
        <v>88</v>
      </c>
      <c r="I34" s="131">
        <f t="shared" si="1"/>
        <v>4276.8</v>
      </c>
      <c r="J34" s="131">
        <v>42</v>
      </c>
      <c r="K34" s="131">
        <f t="shared" si="2"/>
        <v>2041.2</v>
      </c>
      <c r="L34" s="131">
        <v>0</v>
      </c>
      <c r="M34" s="131">
        <f t="shared" si="3"/>
        <v>0</v>
      </c>
      <c r="N34" s="131">
        <f t="shared" si="6"/>
        <v>193</v>
      </c>
      <c r="O34" s="130">
        <f t="shared" si="4"/>
        <v>9379.800000000001</v>
      </c>
      <c r="Q34" s="84">
        <f t="shared" si="7"/>
        <v>9379.800000000001</v>
      </c>
      <c r="S34" s="106">
        <f t="shared" si="8"/>
        <v>9379.800000000001</v>
      </c>
    </row>
    <row r="35" spans="1:19" ht="60" customHeight="1">
      <c r="A35" s="127" t="s">
        <v>133</v>
      </c>
      <c r="B35" s="127">
        <f t="shared" si="5"/>
        <v>32</v>
      </c>
      <c r="C35" s="128" t="s">
        <v>0</v>
      </c>
      <c r="D35" s="129" t="s">
        <v>230</v>
      </c>
      <c r="E35" s="130">
        <v>30.5</v>
      </c>
      <c r="F35" s="131">
        <v>25</v>
      </c>
      <c r="G35" s="131">
        <f t="shared" si="0"/>
        <v>762.5</v>
      </c>
      <c r="H35" s="131">
        <v>32</v>
      </c>
      <c r="I35" s="131">
        <f t="shared" si="1"/>
        <v>976</v>
      </c>
      <c r="J35" s="131">
        <v>7</v>
      </c>
      <c r="K35" s="131">
        <f t="shared" si="2"/>
        <v>213.5</v>
      </c>
      <c r="L35" s="131">
        <v>0</v>
      </c>
      <c r="M35" s="131">
        <f t="shared" si="3"/>
        <v>0</v>
      </c>
      <c r="N35" s="131">
        <f t="shared" si="6"/>
        <v>64</v>
      </c>
      <c r="O35" s="130">
        <f t="shared" si="4"/>
        <v>1952</v>
      </c>
      <c r="Q35" s="84">
        <f t="shared" si="7"/>
        <v>1952</v>
      </c>
      <c r="S35" s="106">
        <f t="shared" si="8"/>
        <v>1952</v>
      </c>
    </row>
    <row r="36" spans="1:19" ht="60" customHeight="1">
      <c r="A36" s="127" t="s">
        <v>134</v>
      </c>
      <c r="B36" s="127">
        <f t="shared" si="5"/>
        <v>33</v>
      </c>
      <c r="C36" s="128" t="s">
        <v>1</v>
      </c>
      <c r="D36" s="129" t="s">
        <v>230</v>
      </c>
      <c r="E36" s="130">
        <v>139.7</v>
      </c>
      <c r="F36" s="131">
        <v>10</v>
      </c>
      <c r="G36" s="131">
        <f aca="true" t="shared" si="9" ref="G36:G67">PRODUCT(E36*F36)</f>
        <v>1397</v>
      </c>
      <c r="H36" s="131">
        <v>5</v>
      </c>
      <c r="I36" s="131">
        <f aca="true" t="shared" si="10" ref="I36:I67">PRODUCT(E36*H36)</f>
        <v>698.5</v>
      </c>
      <c r="J36" s="131">
        <v>4</v>
      </c>
      <c r="K36" s="131">
        <f aca="true" t="shared" si="11" ref="K36:K67">PRODUCT(E36*J36)</f>
        <v>558.8</v>
      </c>
      <c r="L36" s="131">
        <v>6</v>
      </c>
      <c r="M36" s="131">
        <f aca="true" t="shared" si="12" ref="M36:M67">PRODUCT(E36*L36)</f>
        <v>838.1999999999999</v>
      </c>
      <c r="N36" s="131">
        <f t="shared" si="6"/>
        <v>25</v>
      </c>
      <c r="O36" s="130">
        <f aca="true" t="shared" si="13" ref="O36:O72">E36*(F36+H36+J36+L36)</f>
        <v>3492.4999999999995</v>
      </c>
      <c r="Q36" s="84">
        <f t="shared" si="7"/>
        <v>3492.4999999999995</v>
      </c>
      <c r="S36" s="106">
        <f t="shared" si="8"/>
        <v>3492.4999999999995</v>
      </c>
    </row>
    <row r="37" spans="1:19" ht="60" customHeight="1">
      <c r="A37" s="127" t="s">
        <v>135</v>
      </c>
      <c r="B37" s="127">
        <f aca="true" t="shared" si="14" ref="B37:B72">B36+1</f>
        <v>34</v>
      </c>
      <c r="C37" s="128" t="s">
        <v>2</v>
      </c>
      <c r="D37" s="129" t="s">
        <v>230</v>
      </c>
      <c r="E37" s="130">
        <v>61.3</v>
      </c>
      <c r="F37" s="131">
        <v>6</v>
      </c>
      <c r="G37" s="131">
        <f t="shared" si="9"/>
        <v>367.79999999999995</v>
      </c>
      <c r="H37" s="131">
        <v>1</v>
      </c>
      <c r="I37" s="131">
        <f t="shared" si="10"/>
        <v>61.3</v>
      </c>
      <c r="J37" s="131">
        <v>3</v>
      </c>
      <c r="K37" s="131">
        <f t="shared" si="11"/>
        <v>183.89999999999998</v>
      </c>
      <c r="L37" s="131">
        <v>7</v>
      </c>
      <c r="M37" s="131">
        <f t="shared" si="12"/>
        <v>429.09999999999997</v>
      </c>
      <c r="N37" s="131">
        <f t="shared" si="6"/>
        <v>17</v>
      </c>
      <c r="O37" s="130">
        <f t="shared" si="13"/>
        <v>1042.1</v>
      </c>
      <c r="Q37" s="84">
        <f t="shared" si="7"/>
        <v>1042.1</v>
      </c>
      <c r="S37" s="106">
        <f t="shared" si="8"/>
        <v>1042.1</v>
      </c>
    </row>
    <row r="38" spans="1:19" ht="90" customHeight="1">
      <c r="A38" s="127" t="s">
        <v>136</v>
      </c>
      <c r="B38" s="127">
        <f t="shared" si="14"/>
        <v>35</v>
      </c>
      <c r="C38" s="128" t="s">
        <v>3</v>
      </c>
      <c r="D38" s="129" t="s">
        <v>230</v>
      </c>
      <c r="E38" s="130">
        <v>33.7</v>
      </c>
      <c r="F38" s="131">
        <v>3</v>
      </c>
      <c r="G38" s="131">
        <f t="shared" si="9"/>
        <v>101.10000000000001</v>
      </c>
      <c r="H38" s="131">
        <v>0</v>
      </c>
      <c r="I38" s="131">
        <f t="shared" si="10"/>
        <v>0</v>
      </c>
      <c r="J38" s="131">
        <v>0</v>
      </c>
      <c r="K38" s="131">
        <f t="shared" si="11"/>
        <v>0</v>
      </c>
      <c r="L38" s="131">
        <v>0</v>
      </c>
      <c r="M38" s="131">
        <f t="shared" si="12"/>
        <v>0</v>
      </c>
      <c r="N38" s="131">
        <f t="shared" si="6"/>
        <v>3</v>
      </c>
      <c r="O38" s="130">
        <f t="shared" si="13"/>
        <v>101.10000000000001</v>
      </c>
      <c r="Q38" s="84">
        <f t="shared" si="7"/>
        <v>101.10000000000001</v>
      </c>
      <c r="S38" s="106">
        <f t="shared" si="8"/>
        <v>101.10000000000001</v>
      </c>
    </row>
    <row r="39" spans="1:19" ht="90" customHeight="1">
      <c r="A39" s="127" t="s">
        <v>137</v>
      </c>
      <c r="B39" s="127">
        <f t="shared" si="14"/>
        <v>36</v>
      </c>
      <c r="C39" s="128" t="s">
        <v>4</v>
      </c>
      <c r="D39" s="129" t="s">
        <v>230</v>
      </c>
      <c r="E39" s="130">
        <v>62.1</v>
      </c>
      <c r="F39" s="131">
        <v>12</v>
      </c>
      <c r="G39" s="131">
        <f t="shared" si="9"/>
        <v>745.2</v>
      </c>
      <c r="H39" s="131">
        <v>23</v>
      </c>
      <c r="I39" s="131">
        <f t="shared" si="10"/>
        <v>1428.3</v>
      </c>
      <c r="J39" s="131">
        <v>3</v>
      </c>
      <c r="K39" s="131">
        <f t="shared" si="11"/>
        <v>186.3</v>
      </c>
      <c r="L39" s="131">
        <v>0</v>
      </c>
      <c r="M39" s="131">
        <f t="shared" si="12"/>
        <v>0</v>
      </c>
      <c r="N39" s="131">
        <f t="shared" si="6"/>
        <v>38</v>
      </c>
      <c r="O39" s="130">
        <f t="shared" si="13"/>
        <v>2359.8</v>
      </c>
      <c r="Q39" s="84">
        <f t="shared" si="7"/>
        <v>2359.8</v>
      </c>
      <c r="S39" s="106">
        <f t="shared" si="8"/>
        <v>2359.8</v>
      </c>
    </row>
    <row r="40" spans="1:19" ht="90" customHeight="1">
      <c r="A40" s="127" t="s">
        <v>138</v>
      </c>
      <c r="B40" s="127">
        <f t="shared" si="14"/>
        <v>37</v>
      </c>
      <c r="C40" s="128" t="s">
        <v>5</v>
      </c>
      <c r="D40" s="129" t="s">
        <v>230</v>
      </c>
      <c r="E40" s="130">
        <v>90.7</v>
      </c>
      <c r="F40" s="131">
        <v>1</v>
      </c>
      <c r="G40" s="131">
        <f t="shared" si="9"/>
        <v>90.7</v>
      </c>
      <c r="H40" s="131">
        <v>0</v>
      </c>
      <c r="I40" s="131">
        <f t="shared" si="10"/>
        <v>0</v>
      </c>
      <c r="J40" s="131">
        <v>0</v>
      </c>
      <c r="K40" s="131">
        <f t="shared" si="11"/>
        <v>0</v>
      </c>
      <c r="L40" s="131">
        <v>0</v>
      </c>
      <c r="M40" s="131">
        <f t="shared" si="12"/>
        <v>0</v>
      </c>
      <c r="N40" s="131">
        <f t="shared" si="6"/>
        <v>1</v>
      </c>
      <c r="O40" s="130">
        <f t="shared" si="13"/>
        <v>90.7</v>
      </c>
      <c r="Q40" s="84">
        <f t="shared" si="7"/>
        <v>90.7</v>
      </c>
      <c r="S40" s="106">
        <f t="shared" si="8"/>
        <v>90.7</v>
      </c>
    </row>
    <row r="41" spans="1:19" ht="90" customHeight="1">
      <c r="A41" s="127" t="s">
        <v>139</v>
      </c>
      <c r="B41" s="127">
        <f t="shared" si="14"/>
        <v>38</v>
      </c>
      <c r="C41" s="128" t="s">
        <v>6</v>
      </c>
      <c r="D41" s="129" t="s">
        <v>230</v>
      </c>
      <c r="E41" s="130">
        <v>185.4</v>
      </c>
      <c r="F41" s="131">
        <v>4</v>
      </c>
      <c r="G41" s="131">
        <f t="shared" si="9"/>
        <v>741.6</v>
      </c>
      <c r="H41" s="131">
        <v>1</v>
      </c>
      <c r="I41" s="131">
        <f t="shared" si="10"/>
        <v>185.4</v>
      </c>
      <c r="J41" s="131">
        <v>0</v>
      </c>
      <c r="K41" s="131">
        <f t="shared" si="11"/>
        <v>0</v>
      </c>
      <c r="L41" s="131">
        <v>0</v>
      </c>
      <c r="M41" s="131">
        <f t="shared" si="12"/>
        <v>0</v>
      </c>
      <c r="N41" s="131">
        <f t="shared" si="6"/>
        <v>5</v>
      </c>
      <c r="O41" s="130">
        <f t="shared" si="13"/>
        <v>927</v>
      </c>
      <c r="Q41" s="84">
        <f t="shared" si="7"/>
        <v>927</v>
      </c>
      <c r="S41" s="106">
        <f t="shared" si="8"/>
        <v>927</v>
      </c>
    </row>
    <row r="42" spans="1:19" ht="90" customHeight="1">
      <c r="A42" s="127" t="s">
        <v>140</v>
      </c>
      <c r="B42" s="127">
        <f t="shared" si="14"/>
        <v>39</v>
      </c>
      <c r="C42" s="128" t="s">
        <v>106</v>
      </c>
      <c r="D42" s="129" t="s">
        <v>230</v>
      </c>
      <c r="E42" s="130">
        <v>130.6</v>
      </c>
      <c r="F42" s="131">
        <v>0</v>
      </c>
      <c r="G42" s="131">
        <f t="shared" si="9"/>
        <v>0</v>
      </c>
      <c r="H42" s="131">
        <v>0</v>
      </c>
      <c r="I42" s="131">
        <f t="shared" si="10"/>
        <v>0</v>
      </c>
      <c r="J42" s="131">
        <v>0</v>
      </c>
      <c r="K42" s="131">
        <f t="shared" si="11"/>
        <v>0</v>
      </c>
      <c r="L42" s="131">
        <v>2</v>
      </c>
      <c r="M42" s="131">
        <f t="shared" si="12"/>
        <v>261.2</v>
      </c>
      <c r="N42" s="131">
        <f t="shared" si="6"/>
        <v>2</v>
      </c>
      <c r="O42" s="130">
        <f t="shared" si="13"/>
        <v>261.2</v>
      </c>
      <c r="Q42" s="84">
        <f t="shared" si="7"/>
        <v>261.2</v>
      </c>
      <c r="S42" s="106">
        <f t="shared" si="8"/>
        <v>261.2</v>
      </c>
    </row>
    <row r="43" spans="1:19" ht="120" customHeight="1">
      <c r="A43" s="127" t="s">
        <v>141</v>
      </c>
      <c r="B43" s="127">
        <f t="shared" si="14"/>
        <v>40</v>
      </c>
      <c r="C43" s="128" t="s">
        <v>107</v>
      </c>
      <c r="D43" s="129" t="s">
        <v>230</v>
      </c>
      <c r="E43" s="130">
        <v>402</v>
      </c>
      <c r="F43" s="131">
        <v>7</v>
      </c>
      <c r="G43" s="131">
        <f t="shared" si="9"/>
        <v>2814</v>
      </c>
      <c r="H43" s="131">
        <v>52</v>
      </c>
      <c r="I43" s="131">
        <f t="shared" si="10"/>
        <v>20904</v>
      </c>
      <c r="J43" s="131">
        <v>6</v>
      </c>
      <c r="K43" s="131">
        <f t="shared" si="11"/>
        <v>2412</v>
      </c>
      <c r="L43" s="131">
        <v>0</v>
      </c>
      <c r="M43" s="131">
        <f t="shared" si="12"/>
        <v>0</v>
      </c>
      <c r="N43" s="131">
        <f t="shared" si="6"/>
        <v>65</v>
      </c>
      <c r="O43" s="130">
        <f t="shared" si="13"/>
        <v>26130</v>
      </c>
      <c r="Q43" s="84">
        <f t="shared" si="7"/>
        <v>26130</v>
      </c>
      <c r="S43" s="106">
        <f t="shared" si="8"/>
        <v>26130</v>
      </c>
    </row>
    <row r="44" spans="1:19" ht="120" customHeight="1">
      <c r="A44" s="127" t="s">
        <v>142</v>
      </c>
      <c r="B44" s="127">
        <f t="shared" si="14"/>
        <v>41</v>
      </c>
      <c r="C44" s="128" t="s">
        <v>108</v>
      </c>
      <c r="D44" s="129" t="s">
        <v>230</v>
      </c>
      <c r="E44" s="130">
        <v>290</v>
      </c>
      <c r="F44" s="131">
        <v>0</v>
      </c>
      <c r="G44" s="131">
        <f t="shared" si="9"/>
        <v>0</v>
      </c>
      <c r="H44" s="131">
        <v>2</v>
      </c>
      <c r="I44" s="131">
        <f t="shared" si="10"/>
        <v>580</v>
      </c>
      <c r="J44" s="131">
        <v>0</v>
      </c>
      <c r="K44" s="131">
        <f t="shared" si="11"/>
        <v>0</v>
      </c>
      <c r="L44" s="131">
        <v>0</v>
      </c>
      <c r="M44" s="131">
        <f t="shared" si="12"/>
        <v>0</v>
      </c>
      <c r="N44" s="131">
        <f t="shared" si="6"/>
        <v>2</v>
      </c>
      <c r="O44" s="130">
        <f t="shared" si="13"/>
        <v>580</v>
      </c>
      <c r="Q44" s="84">
        <f t="shared" si="7"/>
        <v>580</v>
      </c>
      <c r="S44" s="106">
        <f t="shared" si="8"/>
        <v>580</v>
      </c>
    </row>
    <row r="45" spans="1:19" ht="120" customHeight="1">
      <c r="A45" s="127" t="s">
        <v>143</v>
      </c>
      <c r="B45" s="127">
        <f t="shared" si="14"/>
        <v>42</v>
      </c>
      <c r="C45" s="128" t="s">
        <v>109</v>
      </c>
      <c r="D45" s="129" t="s">
        <v>230</v>
      </c>
      <c r="E45" s="130">
        <v>155</v>
      </c>
      <c r="F45" s="131">
        <v>5</v>
      </c>
      <c r="G45" s="131">
        <f t="shared" si="9"/>
        <v>775</v>
      </c>
      <c r="H45" s="131">
        <v>0</v>
      </c>
      <c r="I45" s="131">
        <f t="shared" si="10"/>
        <v>0</v>
      </c>
      <c r="J45" s="131">
        <v>0</v>
      </c>
      <c r="K45" s="131">
        <f t="shared" si="11"/>
        <v>0</v>
      </c>
      <c r="L45" s="131">
        <v>0</v>
      </c>
      <c r="M45" s="131">
        <f t="shared" si="12"/>
        <v>0</v>
      </c>
      <c r="N45" s="131">
        <f t="shared" si="6"/>
        <v>5</v>
      </c>
      <c r="O45" s="130">
        <f t="shared" si="13"/>
        <v>775</v>
      </c>
      <c r="Q45" s="84">
        <f t="shared" si="7"/>
        <v>775</v>
      </c>
      <c r="S45" s="106">
        <f t="shared" si="8"/>
        <v>775</v>
      </c>
    </row>
    <row r="46" spans="1:19" ht="90" customHeight="1">
      <c r="A46" s="127" t="s">
        <v>144</v>
      </c>
      <c r="B46" s="127">
        <f t="shared" si="14"/>
        <v>43</v>
      </c>
      <c r="C46" s="128" t="s">
        <v>110</v>
      </c>
      <c r="D46" s="129" t="s">
        <v>230</v>
      </c>
      <c r="E46" s="130">
        <v>129</v>
      </c>
      <c r="F46" s="131">
        <v>14</v>
      </c>
      <c r="G46" s="131">
        <f t="shared" si="9"/>
        <v>1806</v>
      </c>
      <c r="H46" s="131">
        <v>17</v>
      </c>
      <c r="I46" s="131">
        <f t="shared" si="10"/>
        <v>2193</v>
      </c>
      <c r="J46" s="131">
        <v>3</v>
      </c>
      <c r="K46" s="131">
        <f t="shared" si="11"/>
        <v>387</v>
      </c>
      <c r="L46" s="131">
        <v>0</v>
      </c>
      <c r="M46" s="131">
        <f t="shared" si="12"/>
        <v>0</v>
      </c>
      <c r="N46" s="131">
        <f t="shared" si="6"/>
        <v>34</v>
      </c>
      <c r="O46" s="130">
        <f t="shared" si="13"/>
        <v>4386</v>
      </c>
      <c r="Q46" s="84">
        <f t="shared" si="7"/>
        <v>4386</v>
      </c>
      <c r="S46" s="106">
        <f t="shared" si="8"/>
        <v>4386</v>
      </c>
    </row>
    <row r="47" spans="1:19" ht="120" customHeight="1">
      <c r="A47" s="127" t="s">
        <v>145</v>
      </c>
      <c r="B47" s="127">
        <f t="shared" si="14"/>
        <v>44</v>
      </c>
      <c r="C47" s="128" t="s">
        <v>111</v>
      </c>
      <c r="D47" s="129" t="s">
        <v>230</v>
      </c>
      <c r="E47" s="130">
        <v>165</v>
      </c>
      <c r="F47" s="131">
        <v>4</v>
      </c>
      <c r="G47" s="131">
        <f t="shared" si="9"/>
        <v>660</v>
      </c>
      <c r="H47" s="131">
        <v>4</v>
      </c>
      <c r="I47" s="131">
        <f t="shared" si="10"/>
        <v>660</v>
      </c>
      <c r="J47" s="131">
        <v>2</v>
      </c>
      <c r="K47" s="131">
        <f t="shared" si="11"/>
        <v>330</v>
      </c>
      <c r="L47" s="131">
        <v>0</v>
      </c>
      <c r="M47" s="131">
        <f t="shared" si="12"/>
        <v>0</v>
      </c>
      <c r="N47" s="131">
        <f t="shared" si="6"/>
        <v>10</v>
      </c>
      <c r="O47" s="130">
        <f t="shared" si="13"/>
        <v>1650</v>
      </c>
      <c r="Q47" s="84">
        <f t="shared" si="7"/>
        <v>1650</v>
      </c>
      <c r="S47" s="106">
        <f t="shared" si="8"/>
        <v>1650</v>
      </c>
    </row>
    <row r="48" spans="1:19" ht="90" customHeight="1">
      <c r="A48" s="127" t="s">
        <v>146</v>
      </c>
      <c r="B48" s="127">
        <f t="shared" si="14"/>
        <v>45</v>
      </c>
      <c r="C48" s="128" t="s">
        <v>117</v>
      </c>
      <c r="D48" s="129" t="s">
        <v>230</v>
      </c>
      <c r="E48" s="130">
        <v>232</v>
      </c>
      <c r="F48" s="131">
        <v>1</v>
      </c>
      <c r="G48" s="131">
        <f t="shared" si="9"/>
        <v>232</v>
      </c>
      <c r="H48" s="131">
        <v>0</v>
      </c>
      <c r="I48" s="131">
        <f t="shared" si="10"/>
        <v>0</v>
      </c>
      <c r="J48" s="131">
        <v>0</v>
      </c>
      <c r="K48" s="131">
        <f t="shared" si="11"/>
        <v>0</v>
      </c>
      <c r="L48" s="131">
        <v>0</v>
      </c>
      <c r="M48" s="131">
        <f t="shared" si="12"/>
        <v>0</v>
      </c>
      <c r="N48" s="131">
        <f t="shared" si="6"/>
        <v>1</v>
      </c>
      <c r="O48" s="130">
        <f t="shared" si="13"/>
        <v>232</v>
      </c>
      <c r="Q48" s="84">
        <f t="shared" si="7"/>
        <v>232</v>
      </c>
      <c r="S48" s="106">
        <f t="shared" si="8"/>
        <v>232</v>
      </c>
    </row>
    <row r="49" spans="1:19" ht="90" customHeight="1">
      <c r="A49" s="127" t="s">
        <v>147</v>
      </c>
      <c r="B49" s="127">
        <f t="shared" si="14"/>
        <v>46</v>
      </c>
      <c r="C49" s="128" t="s">
        <v>118</v>
      </c>
      <c r="D49" s="129" t="s">
        <v>230</v>
      </c>
      <c r="E49" s="130">
        <v>41.8</v>
      </c>
      <c r="F49" s="131">
        <v>30</v>
      </c>
      <c r="G49" s="131">
        <f t="shared" si="9"/>
        <v>1254</v>
      </c>
      <c r="H49" s="131">
        <v>30</v>
      </c>
      <c r="I49" s="131">
        <f t="shared" si="10"/>
        <v>1254</v>
      </c>
      <c r="J49" s="131">
        <v>20</v>
      </c>
      <c r="K49" s="131">
        <f t="shared" si="11"/>
        <v>836</v>
      </c>
      <c r="L49" s="131">
        <v>0</v>
      </c>
      <c r="M49" s="131">
        <f t="shared" si="12"/>
        <v>0</v>
      </c>
      <c r="N49" s="131">
        <f t="shared" si="6"/>
        <v>80</v>
      </c>
      <c r="O49" s="130">
        <f t="shared" si="13"/>
        <v>3344</v>
      </c>
      <c r="Q49" s="84">
        <f t="shared" si="7"/>
        <v>3344</v>
      </c>
      <c r="S49" s="106">
        <f t="shared" si="8"/>
        <v>3344</v>
      </c>
    </row>
    <row r="50" spans="1:19" ht="90" customHeight="1">
      <c r="A50" s="127" t="s">
        <v>148</v>
      </c>
      <c r="B50" s="127">
        <f t="shared" si="14"/>
        <v>47</v>
      </c>
      <c r="C50" s="128" t="s">
        <v>119</v>
      </c>
      <c r="D50" s="129" t="s">
        <v>230</v>
      </c>
      <c r="E50" s="130">
        <v>31.3</v>
      </c>
      <c r="F50" s="131">
        <v>0</v>
      </c>
      <c r="G50" s="131">
        <f t="shared" si="9"/>
        <v>0</v>
      </c>
      <c r="H50" s="131">
        <v>10</v>
      </c>
      <c r="I50" s="131">
        <f t="shared" si="10"/>
        <v>313</v>
      </c>
      <c r="J50" s="131">
        <v>5</v>
      </c>
      <c r="K50" s="131">
        <f t="shared" si="11"/>
        <v>156.5</v>
      </c>
      <c r="L50" s="131">
        <v>5</v>
      </c>
      <c r="M50" s="131">
        <f t="shared" si="12"/>
        <v>156.5</v>
      </c>
      <c r="N50" s="131">
        <f t="shared" si="6"/>
        <v>20</v>
      </c>
      <c r="O50" s="130">
        <f t="shared" si="13"/>
        <v>626</v>
      </c>
      <c r="Q50" s="84">
        <f t="shared" si="7"/>
        <v>626</v>
      </c>
      <c r="S50" s="106">
        <f t="shared" si="8"/>
        <v>626</v>
      </c>
    </row>
    <row r="51" spans="1:19" ht="90" customHeight="1">
      <c r="A51" s="127" t="s">
        <v>149</v>
      </c>
      <c r="B51" s="127">
        <f t="shared" si="14"/>
        <v>48</v>
      </c>
      <c r="C51" s="128" t="s">
        <v>120</v>
      </c>
      <c r="D51" s="129" t="s">
        <v>230</v>
      </c>
      <c r="E51" s="130">
        <v>44.5</v>
      </c>
      <c r="F51" s="131">
        <v>0</v>
      </c>
      <c r="G51" s="131">
        <f t="shared" si="9"/>
        <v>0</v>
      </c>
      <c r="H51" s="131">
        <v>10</v>
      </c>
      <c r="I51" s="131">
        <f t="shared" si="10"/>
        <v>445</v>
      </c>
      <c r="J51" s="131">
        <v>5</v>
      </c>
      <c r="K51" s="131">
        <f t="shared" si="11"/>
        <v>222.5</v>
      </c>
      <c r="L51" s="131">
        <v>5</v>
      </c>
      <c r="M51" s="131">
        <f t="shared" si="12"/>
        <v>222.5</v>
      </c>
      <c r="N51" s="131">
        <f t="shared" si="6"/>
        <v>20</v>
      </c>
      <c r="O51" s="130">
        <f t="shared" si="13"/>
        <v>890</v>
      </c>
      <c r="Q51" s="84">
        <f t="shared" si="7"/>
        <v>890</v>
      </c>
      <c r="S51" s="106">
        <f t="shared" si="8"/>
        <v>890</v>
      </c>
    </row>
    <row r="52" spans="1:19" ht="120" customHeight="1">
      <c r="A52" s="127" t="s">
        <v>150</v>
      </c>
      <c r="B52" s="127">
        <f t="shared" si="14"/>
        <v>49</v>
      </c>
      <c r="C52" s="128" t="s">
        <v>121</v>
      </c>
      <c r="D52" s="129" t="s">
        <v>230</v>
      </c>
      <c r="E52" s="130">
        <v>268</v>
      </c>
      <c r="F52" s="131">
        <v>1</v>
      </c>
      <c r="G52" s="131">
        <f t="shared" si="9"/>
        <v>268</v>
      </c>
      <c r="H52" s="131">
        <v>1</v>
      </c>
      <c r="I52" s="131">
        <f t="shared" si="10"/>
        <v>268</v>
      </c>
      <c r="J52" s="131">
        <v>0</v>
      </c>
      <c r="K52" s="131">
        <f t="shared" si="11"/>
        <v>0</v>
      </c>
      <c r="L52" s="131">
        <v>0</v>
      </c>
      <c r="M52" s="131">
        <f t="shared" si="12"/>
        <v>0</v>
      </c>
      <c r="N52" s="131">
        <f t="shared" si="6"/>
        <v>2</v>
      </c>
      <c r="O52" s="130">
        <f t="shared" si="13"/>
        <v>536</v>
      </c>
      <c r="P52" s="85"/>
      <c r="Q52" s="84">
        <f t="shared" si="7"/>
        <v>536</v>
      </c>
      <c r="S52" s="106">
        <f t="shared" si="8"/>
        <v>536</v>
      </c>
    </row>
    <row r="53" spans="1:19" ht="120" customHeight="1">
      <c r="A53" s="127" t="s">
        <v>151</v>
      </c>
      <c r="B53" s="127">
        <f t="shared" si="14"/>
        <v>50</v>
      </c>
      <c r="C53" s="137" t="s">
        <v>152</v>
      </c>
      <c r="D53" s="129" t="s">
        <v>230</v>
      </c>
      <c r="E53" s="130">
        <v>13750</v>
      </c>
      <c r="F53" s="131">
        <v>1</v>
      </c>
      <c r="G53" s="131">
        <f t="shared" si="9"/>
        <v>13750</v>
      </c>
      <c r="H53" s="131">
        <v>0</v>
      </c>
      <c r="I53" s="131">
        <f t="shared" si="10"/>
        <v>0</v>
      </c>
      <c r="J53" s="131">
        <v>0</v>
      </c>
      <c r="K53" s="131">
        <f t="shared" si="11"/>
        <v>0</v>
      </c>
      <c r="L53" s="131">
        <v>0</v>
      </c>
      <c r="M53" s="131">
        <f t="shared" si="12"/>
        <v>0</v>
      </c>
      <c r="N53" s="131">
        <f t="shared" si="6"/>
        <v>1</v>
      </c>
      <c r="O53" s="130">
        <f t="shared" si="13"/>
        <v>13750</v>
      </c>
      <c r="P53" s="85"/>
      <c r="Q53" s="84">
        <f t="shared" si="7"/>
        <v>13750</v>
      </c>
      <c r="S53" s="106">
        <f t="shared" si="8"/>
        <v>13750</v>
      </c>
    </row>
    <row r="54" spans="1:19" ht="90" customHeight="1">
      <c r="A54" s="127" t="s">
        <v>153</v>
      </c>
      <c r="B54" s="127">
        <f t="shared" si="14"/>
        <v>51</v>
      </c>
      <c r="C54" s="137" t="s">
        <v>154</v>
      </c>
      <c r="D54" s="129" t="s">
        <v>230</v>
      </c>
      <c r="E54" s="130">
        <v>11228</v>
      </c>
      <c r="F54" s="131">
        <v>0</v>
      </c>
      <c r="G54" s="131">
        <f t="shared" si="9"/>
        <v>0</v>
      </c>
      <c r="H54" s="131">
        <v>1</v>
      </c>
      <c r="I54" s="131">
        <f t="shared" si="10"/>
        <v>11228</v>
      </c>
      <c r="J54" s="131">
        <v>0</v>
      </c>
      <c r="K54" s="131">
        <f t="shared" si="11"/>
        <v>0</v>
      </c>
      <c r="L54" s="131">
        <v>0</v>
      </c>
      <c r="M54" s="131">
        <f t="shared" si="12"/>
        <v>0</v>
      </c>
      <c r="N54" s="131">
        <f t="shared" si="6"/>
        <v>1</v>
      </c>
      <c r="O54" s="130">
        <f t="shared" si="13"/>
        <v>11228</v>
      </c>
      <c r="P54" s="85"/>
      <c r="Q54" s="84">
        <f t="shared" si="7"/>
        <v>11228</v>
      </c>
      <c r="S54" s="106">
        <f t="shared" si="8"/>
        <v>11228</v>
      </c>
    </row>
    <row r="55" spans="1:19" ht="90" customHeight="1">
      <c r="A55" s="127" t="s">
        <v>155</v>
      </c>
      <c r="B55" s="127">
        <f t="shared" si="14"/>
        <v>52</v>
      </c>
      <c r="C55" s="128" t="s">
        <v>122</v>
      </c>
      <c r="D55" s="129" t="s">
        <v>230</v>
      </c>
      <c r="E55" s="130">
        <v>481</v>
      </c>
      <c r="F55" s="131">
        <v>13</v>
      </c>
      <c r="G55" s="131">
        <f t="shared" si="9"/>
        <v>6253</v>
      </c>
      <c r="H55" s="131">
        <v>21</v>
      </c>
      <c r="I55" s="131">
        <f t="shared" si="10"/>
        <v>10101</v>
      </c>
      <c r="J55" s="131">
        <v>1</v>
      </c>
      <c r="K55" s="131">
        <f t="shared" si="11"/>
        <v>481</v>
      </c>
      <c r="L55" s="131">
        <v>0</v>
      </c>
      <c r="M55" s="131">
        <f t="shared" si="12"/>
        <v>0</v>
      </c>
      <c r="N55" s="131">
        <f t="shared" si="6"/>
        <v>35</v>
      </c>
      <c r="O55" s="130">
        <f t="shared" si="13"/>
        <v>16835</v>
      </c>
      <c r="P55" s="85"/>
      <c r="Q55" s="84">
        <f t="shared" si="7"/>
        <v>16835</v>
      </c>
      <c r="S55" s="106">
        <f t="shared" si="8"/>
        <v>16835</v>
      </c>
    </row>
    <row r="56" spans="1:19" ht="90" customHeight="1">
      <c r="A56" s="127" t="s">
        <v>156</v>
      </c>
      <c r="B56" s="127">
        <f t="shared" si="14"/>
        <v>53</v>
      </c>
      <c r="C56" s="128" t="s">
        <v>123</v>
      </c>
      <c r="D56" s="129" t="s">
        <v>230</v>
      </c>
      <c r="E56" s="130">
        <v>275</v>
      </c>
      <c r="F56" s="131">
        <v>1</v>
      </c>
      <c r="G56" s="131">
        <f t="shared" si="9"/>
        <v>275</v>
      </c>
      <c r="H56" s="131">
        <v>0</v>
      </c>
      <c r="I56" s="131">
        <f t="shared" si="10"/>
        <v>0</v>
      </c>
      <c r="J56" s="131">
        <v>0</v>
      </c>
      <c r="K56" s="131">
        <f t="shared" si="11"/>
        <v>0</v>
      </c>
      <c r="L56" s="131">
        <v>0</v>
      </c>
      <c r="M56" s="131">
        <f t="shared" si="12"/>
        <v>0</v>
      </c>
      <c r="N56" s="131">
        <f t="shared" si="6"/>
        <v>1</v>
      </c>
      <c r="O56" s="130">
        <f t="shared" si="13"/>
        <v>275</v>
      </c>
      <c r="P56" s="85"/>
      <c r="Q56" s="84">
        <f t="shared" si="7"/>
        <v>275</v>
      </c>
      <c r="S56" s="106">
        <f t="shared" si="8"/>
        <v>275</v>
      </c>
    </row>
    <row r="57" spans="1:19" ht="90" customHeight="1">
      <c r="A57" s="127" t="s">
        <v>157</v>
      </c>
      <c r="B57" s="127">
        <f t="shared" si="14"/>
        <v>54</v>
      </c>
      <c r="C57" s="137" t="s">
        <v>179</v>
      </c>
      <c r="D57" s="129" t="s">
        <v>230</v>
      </c>
      <c r="E57" s="130">
        <v>1452</v>
      </c>
      <c r="F57" s="131">
        <v>1</v>
      </c>
      <c r="G57" s="131">
        <f t="shared" si="9"/>
        <v>1452</v>
      </c>
      <c r="H57" s="131">
        <v>2</v>
      </c>
      <c r="I57" s="131">
        <f t="shared" si="10"/>
        <v>2904</v>
      </c>
      <c r="J57" s="131">
        <v>0</v>
      </c>
      <c r="K57" s="131">
        <f t="shared" si="11"/>
        <v>0</v>
      </c>
      <c r="L57" s="131">
        <v>0</v>
      </c>
      <c r="M57" s="131">
        <f t="shared" si="12"/>
        <v>0</v>
      </c>
      <c r="N57" s="131">
        <f t="shared" si="6"/>
        <v>3</v>
      </c>
      <c r="O57" s="130">
        <f t="shared" si="13"/>
        <v>4356</v>
      </c>
      <c r="P57" s="85"/>
      <c r="Q57" s="84">
        <f t="shared" si="7"/>
        <v>4356</v>
      </c>
      <c r="S57" s="106">
        <f t="shared" si="8"/>
        <v>4356</v>
      </c>
    </row>
    <row r="58" spans="1:19" ht="60" customHeight="1">
      <c r="A58" s="127" t="s">
        <v>158</v>
      </c>
      <c r="B58" s="127">
        <f t="shared" si="14"/>
        <v>55</v>
      </c>
      <c r="C58" s="128" t="s">
        <v>180</v>
      </c>
      <c r="D58" s="129" t="s">
        <v>230</v>
      </c>
      <c r="E58" s="130">
        <v>1536</v>
      </c>
      <c r="F58" s="131">
        <v>0</v>
      </c>
      <c r="G58" s="131">
        <f t="shared" si="9"/>
        <v>0</v>
      </c>
      <c r="H58" s="131">
        <v>1</v>
      </c>
      <c r="I58" s="131">
        <f t="shared" si="10"/>
        <v>1536</v>
      </c>
      <c r="J58" s="131">
        <v>0</v>
      </c>
      <c r="K58" s="131">
        <f t="shared" si="11"/>
        <v>0</v>
      </c>
      <c r="L58" s="131">
        <v>0</v>
      </c>
      <c r="M58" s="131">
        <f t="shared" si="12"/>
        <v>0</v>
      </c>
      <c r="N58" s="131">
        <f t="shared" si="6"/>
        <v>1</v>
      </c>
      <c r="O58" s="130">
        <f t="shared" si="13"/>
        <v>1536</v>
      </c>
      <c r="P58" s="85"/>
      <c r="Q58" s="84">
        <f t="shared" si="7"/>
        <v>1536</v>
      </c>
      <c r="S58" s="106">
        <f t="shared" si="8"/>
        <v>1536</v>
      </c>
    </row>
    <row r="59" spans="1:19" ht="90" customHeight="1">
      <c r="A59" s="127" t="s">
        <v>159</v>
      </c>
      <c r="B59" s="127">
        <f t="shared" si="14"/>
        <v>56</v>
      </c>
      <c r="C59" s="128" t="s">
        <v>181</v>
      </c>
      <c r="D59" s="129" t="s">
        <v>230</v>
      </c>
      <c r="E59" s="130">
        <v>298</v>
      </c>
      <c r="F59" s="131">
        <v>20</v>
      </c>
      <c r="G59" s="131">
        <f t="shared" si="9"/>
        <v>5960</v>
      </c>
      <c r="H59" s="131">
        <v>21</v>
      </c>
      <c r="I59" s="131">
        <f t="shared" si="10"/>
        <v>6258</v>
      </c>
      <c r="J59" s="131">
        <v>10</v>
      </c>
      <c r="K59" s="131">
        <f t="shared" si="11"/>
        <v>2980</v>
      </c>
      <c r="L59" s="131">
        <v>1</v>
      </c>
      <c r="M59" s="131">
        <f t="shared" si="12"/>
        <v>298</v>
      </c>
      <c r="N59" s="131">
        <f t="shared" si="6"/>
        <v>52</v>
      </c>
      <c r="O59" s="130">
        <f t="shared" si="13"/>
        <v>15496</v>
      </c>
      <c r="P59" s="85"/>
      <c r="Q59" s="84">
        <f t="shared" si="7"/>
        <v>15496</v>
      </c>
      <c r="S59" s="106">
        <f t="shared" si="8"/>
        <v>15496</v>
      </c>
    </row>
    <row r="60" spans="1:19" ht="90" customHeight="1">
      <c r="A60" s="127" t="s">
        <v>160</v>
      </c>
      <c r="B60" s="127">
        <f t="shared" si="14"/>
        <v>57</v>
      </c>
      <c r="C60" s="128" t="s">
        <v>182</v>
      </c>
      <c r="D60" s="129" t="s">
        <v>230</v>
      </c>
      <c r="E60" s="130">
        <v>168</v>
      </c>
      <c r="F60" s="131">
        <v>2</v>
      </c>
      <c r="G60" s="131">
        <f t="shared" si="9"/>
        <v>336</v>
      </c>
      <c r="H60" s="131">
        <v>2</v>
      </c>
      <c r="I60" s="131">
        <f t="shared" si="10"/>
        <v>336</v>
      </c>
      <c r="J60" s="131">
        <v>0</v>
      </c>
      <c r="K60" s="131">
        <f t="shared" si="11"/>
        <v>0</v>
      </c>
      <c r="L60" s="131">
        <v>0</v>
      </c>
      <c r="M60" s="131">
        <f t="shared" si="12"/>
        <v>0</v>
      </c>
      <c r="N60" s="131">
        <f t="shared" si="6"/>
        <v>4</v>
      </c>
      <c r="O60" s="130">
        <f t="shared" si="13"/>
        <v>672</v>
      </c>
      <c r="P60" s="85"/>
      <c r="Q60" s="84">
        <f t="shared" si="7"/>
        <v>672</v>
      </c>
      <c r="S60" s="106">
        <f t="shared" si="8"/>
        <v>672</v>
      </c>
    </row>
    <row r="61" spans="1:19" ht="60" customHeight="1">
      <c r="A61" s="127" t="s">
        <v>161</v>
      </c>
      <c r="B61" s="127">
        <f t="shared" si="14"/>
        <v>58</v>
      </c>
      <c r="C61" s="128" t="s">
        <v>183</v>
      </c>
      <c r="D61" s="129" t="s">
        <v>230</v>
      </c>
      <c r="E61" s="130">
        <v>215</v>
      </c>
      <c r="F61" s="131">
        <v>1</v>
      </c>
      <c r="G61" s="131">
        <f t="shared" si="9"/>
        <v>215</v>
      </c>
      <c r="H61" s="131">
        <v>1</v>
      </c>
      <c r="I61" s="131">
        <f t="shared" si="10"/>
        <v>215</v>
      </c>
      <c r="J61" s="131">
        <v>0</v>
      </c>
      <c r="K61" s="131">
        <f t="shared" si="11"/>
        <v>0</v>
      </c>
      <c r="L61" s="131">
        <v>0</v>
      </c>
      <c r="M61" s="131">
        <f t="shared" si="12"/>
        <v>0</v>
      </c>
      <c r="N61" s="131">
        <f t="shared" si="6"/>
        <v>2</v>
      </c>
      <c r="O61" s="130">
        <f t="shared" si="13"/>
        <v>430</v>
      </c>
      <c r="P61" s="85"/>
      <c r="Q61" s="84">
        <f t="shared" si="7"/>
        <v>430</v>
      </c>
      <c r="S61" s="106">
        <f t="shared" si="8"/>
        <v>430</v>
      </c>
    </row>
    <row r="62" spans="1:19" ht="60" customHeight="1">
      <c r="A62" s="127" t="s">
        <v>162</v>
      </c>
      <c r="B62" s="127">
        <f t="shared" si="14"/>
        <v>59</v>
      </c>
      <c r="C62" s="128" t="s">
        <v>184</v>
      </c>
      <c r="D62" s="129" t="s">
        <v>230</v>
      </c>
      <c r="E62" s="130">
        <v>2620</v>
      </c>
      <c r="F62" s="131">
        <v>0</v>
      </c>
      <c r="G62" s="131">
        <f t="shared" si="9"/>
        <v>0</v>
      </c>
      <c r="H62" s="131">
        <v>1</v>
      </c>
      <c r="I62" s="131">
        <f t="shared" si="10"/>
        <v>2620</v>
      </c>
      <c r="J62" s="131">
        <v>0</v>
      </c>
      <c r="K62" s="131">
        <f t="shared" si="11"/>
        <v>0</v>
      </c>
      <c r="L62" s="131">
        <v>0</v>
      </c>
      <c r="M62" s="131">
        <f t="shared" si="12"/>
        <v>0</v>
      </c>
      <c r="N62" s="131">
        <f t="shared" si="6"/>
        <v>1</v>
      </c>
      <c r="O62" s="130">
        <f t="shared" si="13"/>
        <v>2620</v>
      </c>
      <c r="P62" s="85"/>
      <c r="Q62" s="84">
        <f t="shared" si="7"/>
        <v>2620</v>
      </c>
      <c r="S62" s="106">
        <f t="shared" si="8"/>
        <v>2620</v>
      </c>
    </row>
    <row r="63" spans="1:19" ht="90" customHeight="1">
      <c r="A63" s="127" t="s">
        <v>163</v>
      </c>
      <c r="B63" s="127">
        <f t="shared" si="14"/>
        <v>60</v>
      </c>
      <c r="C63" s="128" t="s">
        <v>185</v>
      </c>
      <c r="D63" s="129" t="s">
        <v>230</v>
      </c>
      <c r="E63" s="130">
        <v>1350</v>
      </c>
      <c r="F63" s="131">
        <v>0</v>
      </c>
      <c r="G63" s="131">
        <f t="shared" si="9"/>
        <v>0</v>
      </c>
      <c r="H63" s="131">
        <v>1</v>
      </c>
      <c r="I63" s="131">
        <f t="shared" si="10"/>
        <v>1350</v>
      </c>
      <c r="J63" s="131">
        <v>0</v>
      </c>
      <c r="K63" s="131">
        <f t="shared" si="11"/>
        <v>0</v>
      </c>
      <c r="L63" s="131">
        <v>0</v>
      </c>
      <c r="M63" s="131">
        <f t="shared" si="12"/>
        <v>0</v>
      </c>
      <c r="N63" s="131">
        <f t="shared" si="6"/>
        <v>1</v>
      </c>
      <c r="O63" s="130">
        <f t="shared" si="13"/>
        <v>1350</v>
      </c>
      <c r="P63" s="85"/>
      <c r="Q63" s="84">
        <f t="shared" si="7"/>
        <v>1350</v>
      </c>
      <c r="S63" s="106">
        <f t="shared" si="8"/>
        <v>1350</v>
      </c>
    </row>
    <row r="64" spans="1:19" ht="90" customHeight="1">
      <c r="A64" s="127" t="s">
        <v>164</v>
      </c>
      <c r="B64" s="127">
        <f t="shared" si="14"/>
        <v>61</v>
      </c>
      <c r="C64" s="128" t="s">
        <v>165</v>
      </c>
      <c r="D64" s="129" t="s">
        <v>230</v>
      </c>
      <c r="E64" s="130">
        <v>2450</v>
      </c>
      <c r="F64" s="131">
        <v>0</v>
      </c>
      <c r="G64" s="131">
        <f t="shared" si="9"/>
        <v>0</v>
      </c>
      <c r="H64" s="131">
        <v>0</v>
      </c>
      <c r="I64" s="131">
        <f t="shared" si="10"/>
        <v>0</v>
      </c>
      <c r="J64" s="131">
        <v>1</v>
      </c>
      <c r="K64" s="131">
        <f t="shared" si="11"/>
        <v>2450</v>
      </c>
      <c r="L64" s="131">
        <v>0</v>
      </c>
      <c r="M64" s="131">
        <f t="shared" si="12"/>
        <v>0</v>
      </c>
      <c r="N64" s="131">
        <f t="shared" si="6"/>
        <v>1</v>
      </c>
      <c r="O64" s="130">
        <f t="shared" si="13"/>
        <v>2450</v>
      </c>
      <c r="P64" s="85"/>
      <c r="Q64" s="84">
        <f t="shared" si="7"/>
        <v>2450</v>
      </c>
      <c r="S64" s="106">
        <f t="shared" si="8"/>
        <v>2450</v>
      </c>
    </row>
    <row r="65" spans="1:19" ht="90" customHeight="1">
      <c r="A65" s="127" t="s">
        <v>166</v>
      </c>
      <c r="B65" s="127">
        <f t="shared" si="14"/>
        <v>62</v>
      </c>
      <c r="C65" s="128" t="s">
        <v>186</v>
      </c>
      <c r="D65" s="129" t="s">
        <v>227</v>
      </c>
      <c r="E65" s="130">
        <v>12.4</v>
      </c>
      <c r="F65" s="131">
        <v>0</v>
      </c>
      <c r="G65" s="131">
        <f t="shared" si="9"/>
        <v>0</v>
      </c>
      <c r="H65" s="131">
        <v>0</v>
      </c>
      <c r="I65" s="131">
        <f t="shared" si="10"/>
        <v>0</v>
      </c>
      <c r="J65" s="131">
        <v>60</v>
      </c>
      <c r="K65" s="131">
        <f t="shared" si="11"/>
        <v>744</v>
      </c>
      <c r="L65" s="131">
        <v>0</v>
      </c>
      <c r="M65" s="131">
        <f t="shared" si="12"/>
        <v>0</v>
      </c>
      <c r="N65" s="131">
        <f t="shared" si="6"/>
        <v>60</v>
      </c>
      <c r="O65" s="130">
        <f t="shared" si="13"/>
        <v>744</v>
      </c>
      <c r="P65" s="85"/>
      <c r="Q65" s="84">
        <f t="shared" si="7"/>
        <v>744</v>
      </c>
      <c r="S65" s="106">
        <f t="shared" si="8"/>
        <v>0</v>
      </c>
    </row>
    <row r="66" spans="1:19" ht="90" customHeight="1">
      <c r="A66" s="127" t="s">
        <v>167</v>
      </c>
      <c r="B66" s="127">
        <f t="shared" si="14"/>
        <v>63</v>
      </c>
      <c r="C66" s="128" t="s">
        <v>187</v>
      </c>
      <c r="D66" s="129" t="s">
        <v>227</v>
      </c>
      <c r="E66" s="130">
        <v>12.2</v>
      </c>
      <c r="F66" s="131">
        <v>50</v>
      </c>
      <c r="G66" s="131">
        <f t="shared" si="9"/>
        <v>610</v>
      </c>
      <c r="H66" s="131">
        <v>100</v>
      </c>
      <c r="I66" s="131">
        <f t="shared" si="10"/>
        <v>1220</v>
      </c>
      <c r="J66" s="131">
        <v>50</v>
      </c>
      <c r="K66" s="131">
        <f t="shared" si="11"/>
        <v>610</v>
      </c>
      <c r="L66" s="131">
        <v>0</v>
      </c>
      <c r="M66" s="131">
        <f t="shared" si="12"/>
        <v>0</v>
      </c>
      <c r="N66" s="131">
        <f t="shared" si="6"/>
        <v>200</v>
      </c>
      <c r="O66" s="130">
        <f t="shared" si="13"/>
        <v>2440</v>
      </c>
      <c r="P66" s="85"/>
      <c r="Q66" s="84">
        <f t="shared" si="7"/>
        <v>2440</v>
      </c>
      <c r="S66" s="106">
        <f t="shared" si="8"/>
        <v>0</v>
      </c>
    </row>
    <row r="67" spans="1:19" ht="90" customHeight="1">
      <c r="A67" s="127" t="s">
        <v>168</v>
      </c>
      <c r="B67" s="127">
        <f t="shared" si="14"/>
        <v>64</v>
      </c>
      <c r="C67" s="128" t="s">
        <v>188</v>
      </c>
      <c r="D67" s="129" t="s">
        <v>227</v>
      </c>
      <c r="E67" s="130">
        <v>10.2</v>
      </c>
      <c r="F67" s="131">
        <v>50</v>
      </c>
      <c r="G67" s="131">
        <f t="shared" si="9"/>
        <v>509.99999999999994</v>
      </c>
      <c r="H67" s="131">
        <v>20</v>
      </c>
      <c r="I67" s="131">
        <f t="shared" si="10"/>
        <v>204</v>
      </c>
      <c r="J67" s="131">
        <v>20</v>
      </c>
      <c r="K67" s="131">
        <f t="shared" si="11"/>
        <v>204</v>
      </c>
      <c r="L67" s="131">
        <v>0</v>
      </c>
      <c r="M67" s="131">
        <f t="shared" si="12"/>
        <v>0</v>
      </c>
      <c r="N67" s="131">
        <f t="shared" si="6"/>
        <v>90</v>
      </c>
      <c r="O67" s="130">
        <f t="shared" si="13"/>
        <v>917.9999999999999</v>
      </c>
      <c r="P67" s="85"/>
      <c r="Q67" s="84">
        <f t="shared" si="7"/>
        <v>917.9999999999999</v>
      </c>
      <c r="S67" s="106">
        <f t="shared" si="8"/>
        <v>0</v>
      </c>
    </row>
    <row r="68" spans="1:19" ht="90" customHeight="1">
      <c r="A68" s="127" t="s">
        <v>169</v>
      </c>
      <c r="B68" s="127">
        <f t="shared" si="14"/>
        <v>65</v>
      </c>
      <c r="C68" s="128" t="s">
        <v>189</v>
      </c>
      <c r="D68" s="129" t="s">
        <v>227</v>
      </c>
      <c r="E68" s="130">
        <v>4.8</v>
      </c>
      <c r="F68" s="131">
        <v>10</v>
      </c>
      <c r="G68" s="131">
        <f>PRODUCT(E68*F68)</f>
        <v>48</v>
      </c>
      <c r="H68" s="131">
        <v>5</v>
      </c>
      <c r="I68" s="131">
        <f>PRODUCT(E68*H68)</f>
        <v>24</v>
      </c>
      <c r="J68" s="131">
        <v>5</v>
      </c>
      <c r="K68" s="131">
        <f>PRODUCT(E68*J68)</f>
        <v>24</v>
      </c>
      <c r="L68" s="131">
        <v>0</v>
      </c>
      <c r="M68" s="131">
        <f>PRODUCT(E68*L68)</f>
        <v>0</v>
      </c>
      <c r="N68" s="131">
        <f t="shared" si="6"/>
        <v>20</v>
      </c>
      <c r="O68" s="130">
        <f t="shared" si="13"/>
        <v>96</v>
      </c>
      <c r="P68" s="85"/>
      <c r="Q68" s="84">
        <f t="shared" si="7"/>
        <v>96</v>
      </c>
      <c r="S68" s="106">
        <f t="shared" si="8"/>
        <v>0</v>
      </c>
    </row>
    <row r="69" spans="1:19" ht="30" customHeight="1">
      <c r="A69" s="127" t="s">
        <v>170</v>
      </c>
      <c r="B69" s="127">
        <f t="shared" si="14"/>
        <v>66</v>
      </c>
      <c r="C69" s="128" t="s">
        <v>190</v>
      </c>
      <c r="D69" s="129" t="s">
        <v>345</v>
      </c>
      <c r="E69" s="130">
        <v>22.36</v>
      </c>
      <c r="F69" s="131">
        <v>20</v>
      </c>
      <c r="G69" s="131">
        <f>PRODUCT(E69*F69)</f>
        <v>447.2</v>
      </c>
      <c r="H69" s="131">
        <v>20</v>
      </c>
      <c r="I69" s="131">
        <f>PRODUCT(E69*H69)</f>
        <v>447.2</v>
      </c>
      <c r="J69" s="131">
        <v>20</v>
      </c>
      <c r="K69" s="131">
        <f>PRODUCT(E69*J69)</f>
        <v>447.2</v>
      </c>
      <c r="L69" s="131">
        <v>20</v>
      </c>
      <c r="M69" s="131">
        <f>PRODUCT(E69*L69)</f>
        <v>447.2</v>
      </c>
      <c r="N69" s="131">
        <f>F69+H69+J69+L69</f>
        <v>80</v>
      </c>
      <c r="O69" s="130">
        <f t="shared" si="13"/>
        <v>1788.8</v>
      </c>
      <c r="P69" s="85"/>
      <c r="Q69" s="84">
        <f>E69*N69</f>
        <v>1788.8</v>
      </c>
      <c r="S69" s="106">
        <f>IF(D69="corpo",O69,IF(D69="cad",O69,0))</f>
        <v>0</v>
      </c>
    </row>
    <row r="70" spans="1:19" ht="30" customHeight="1">
      <c r="A70" s="127" t="s">
        <v>171</v>
      </c>
      <c r="B70" s="127">
        <f t="shared" si="14"/>
        <v>67</v>
      </c>
      <c r="C70" s="128" t="s">
        <v>191</v>
      </c>
      <c r="D70" s="129" t="s">
        <v>345</v>
      </c>
      <c r="E70" s="130">
        <v>20.71</v>
      </c>
      <c r="F70" s="131">
        <v>30</v>
      </c>
      <c r="G70" s="131">
        <f>PRODUCT(E70*F70)</f>
        <v>621.3000000000001</v>
      </c>
      <c r="H70" s="131">
        <v>30</v>
      </c>
      <c r="I70" s="131">
        <f>PRODUCT(E70*H70)</f>
        <v>621.3000000000001</v>
      </c>
      <c r="J70" s="131">
        <v>30</v>
      </c>
      <c r="K70" s="131">
        <f>PRODUCT(E70*J70)</f>
        <v>621.3000000000001</v>
      </c>
      <c r="L70" s="131">
        <v>30</v>
      </c>
      <c r="M70" s="131">
        <f>PRODUCT(E70*L70)</f>
        <v>621.3000000000001</v>
      </c>
      <c r="N70" s="131">
        <f>F70+H70+J70+L70</f>
        <v>120</v>
      </c>
      <c r="O70" s="130">
        <f t="shared" si="13"/>
        <v>2485.2000000000003</v>
      </c>
      <c r="P70" s="85"/>
      <c r="Q70" s="84">
        <f>E70*N70</f>
        <v>2485.2000000000003</v>
      </c>
      <c r="S70" s="106">
        <f>IF(D70="corpo",O70,IF(D70="cad",O70,0))</f>
        <v>0</v>
      </c>
    </row>
    <row r="71" spans="1:19" ht="30" customHeight="1">
      <c r="A71" s="127" t="s">
        <v>172</v>
      </c>
      <c r="B71" s="127">
        <f t="shared" si="14"/>
        <v>68</v>
      </c>
      <c r="C71" s="128" t="s">
        <v>192</v>
      </c>
      <c r="D71" s="129" t="s">
        <v>345</v>
      </c>
      <c r="E71" s="130">
        <v>19.9</v>
      </c>
      <c r="F71" s="131">
        <v>30</v>
      </c>
      <c r="G71" s="131">
        <f>PRODUCT(E71*F71)</f>
        <v>597</v>
      </c>
      <c r="H71" s="131">
        <v>30</v>
      </c>
      <c r="I71" s="131">
        <f>PRODUCT(E71*H71)</f>
        <v>597</v>
      </c>
      <c r="J71" s="131">
        <v>30</v>
      </c>
      <c r="K71" s="131">
        <f>PRODUCT(E71*J71)</f>
        <v>597</v>
      </c>
      <c r="L71" s="131">
        <v>30</v>
      </c>
      <c r="M71" s="131">
        <f>PRODUCT(E71*L71)</f>
        <v>597</v>
      </c>
      <c r="N71" s="131">
        <f>F71+H71+J71+L71</f>
        <v>120</v>
      </c>
      <c r="O71" s="130">
        <f t="shared" si="13"/>
        <v>2388</v>
      </c>
      <c r="P71" s="85"/>
      <c r="Q71" s="84">
        <f>E71*N71</f>
        <v>2388</v>
      </c>
      <c r="S71" s="106">
        <f>IF(D71="corpo",O71,IF(D71="cad",O71,0))</f>
        <v>0</v>
      </c>
    </row>
    <row r="72" spans="1:19" ht="30" customHeight="1">
      <c r="A72" s="127" t="s">
        <v>173</v>
      </c>
      <c r="B72" s="127">
        <f t="shared" si="14"/>
        <v>69</v>
      </c>
      <c r="C72" s="128" t="s">
        <v>193</v>
      </c>
      <c r="D72" s="129" t="s">
        <v>345</v>
      </c>
      <c r="E72" s="130">
        <v>18.2</v>
      </c>
      <c r="F72" s="131">
        <v>30</v>
      </c>
      <c r="G72" s="131">
        <f>PRODUCT(E72*F72)</f>
        <v>546</v>
      </c>
      <c r="H72" s="131">
        <v>30</v>
      </c>
      <c r="I72" s="131">
        <f>PRODUCT(E72*H72)</f>
        <v>546</v>
      </c>
      <c r="J72" s="131">
        <v>30</v>
      </c>
      <c r="K72" s="131">
        <f>PRODUCT(E72*J72)</f>
        <v>546</v>
      </c>
      <c r="L72" s="131">
        <v>30</v>
      </c>
      <c r="M72" s="131">
        <f>PRODUCT(E72*L72)</f>
        <v>546</v>
      </c>
      <c r="N72" s="131">
        <f>F72+H72+J72+L72</f>
        <v>120</v>
      </c>
      <c r="O72" s="130">
        <f t="shared" si="13"/>
        <v>2184</v>
      </c>
      <c r="P72" s="85"/>
      <c r="Q72" s="84">
        <f>E72*N72</f>
        <v>2184</v>
      </c>
      <c r="S72" s="106">
        <f>IF(D72="corpo",O72,IF(D72="cad",O72,0))</f>
        <v>0</v>
      </c>
    </row>
    <row r="73" spans="1:16" ht="30" customHeight="1">
      <c r="A73" s="138"/>
      <c r="B73" s="138"/>
      <c r="C73" s="109"/>
      <c r="D73" s="110"/>
      <c r="E73" s="111"/>
      <c r="F73" s="112"/>
      <c r="G73" s="113" t="s">
        <v>194</v>
      </c>
      <c r="H73" s="114"/>
      <c r="I73" s="113" t="s">
        <v>195</v>
      </c>
      <c r="J73" s="114"/>
      <c r="K73" s="113" t="s">
        <v>196</v>
      </c>
      <c r="L73" s="114"/>
      <c r="M73" s="113" t="s">
        <v>197</v>
      </c>
      <c r="N73" s="113"/>
      <c r="O73" s="111"/>
      <c r="P73" s="85"/>
    </row>
    <row r="74" spans="1:19" ht="27" customHeight="1">
      <c r="A74" s="139"/>
      <c r="B74" s="139"/>
      <c r="C74" s="115" t="s">
        <v>235</v>
      </c>
      <c r="D74" s="103"/>
      <c r="E74" s="104"/>
      <c r="F74" s="116"/>
      <c r="G74" s="105">
        <f>SUM(G4:G72)</f>
        <v>54279.600000000006</v>
      </c>
      <c r="H74" s="117"/>
      <c r="I74" s="105">
        <f>SUM(I4:I72)</f>
        <v>78530.2</v>
      </c>
      <c r="J74" s="117"/>
      <c r="K74" s="105">
        <f>SUM(K4:K72)</f>
        <v>43067.1</v>
      </c>
      <c r="L74" s="117"/>
      <c r="M74" s="105">
        <f>SUM(M4:M72)</f>
        <v>4513</v>
      </c>
      <c r="N74" s="105"/>
      <c r="O74" s="140">
        <f>SUM(O4:O72)</f>
        <v>180389.9</v>
      </c>
      <c r="P74" s="85"/>
      <c r="Q74" s="84">
        <f>SUM(Q4:Q72)</f>
        <v>180389.9</v>
      </c>
      <c r="R74" s="84"/>
      <c r="S74" s="84">
        <f>SUM(S4:S72)</f>
        <v>129753.20000000001</v>
      </c>
    </row>
    <row r="75" spans="7:8" ht="12.75">
      <c r="G75" s="83"/>
      <c r="H75" s="85"/>
    </row>
    <row r="76" spans="7:8" ht="12.75">
      <c r="G76" s="83"/>
      <c r="H76" s="85"/>
    </row>
    <row r="77" spans="7:8" ht="12.75">
      <c r="G77" s="83"/>
      <c r="H77" s="85"/>
    </row>
    <row r="78" spans="7:8" ht="12.75">
      <c r="G78" s="83"/>
      <c r="H78" s="85"/>
    </row>
    <row r="79" spans="7:8" ht="12.75">
      <c r="G79" s="83"/>
      <c r="H79" s="85"/>
    </row>
    <row r="80" spans="7:8" ht="12.75">
      <c r="G80" s="83"/>
      <c r="H80" s="85"/>
    </row>
    <row r="81" spans="3:8" ht="12.75">
      <c r="C81" s="147" t="s">
        <v>113</v>
      </c>
      <c r="E81" s="149">
        <f>SUM(O66:O68)</f>
        <v>3454</v>
      </c>
      <c r="G81" s="83"/>
      <c r="H81" s="85"/>
    </row>
    <row r="82" spans="3:8" ht="12.75">
      <c r="C82" s="147" t="s">
        <v>112</v>
      </c>
      <c r="E82" s="148">
        <f>SUM(O70:O72)</f>
        <v>7057.200000000001</v>
      </c>
      <c r="G82" s="83"/>
      <c r="H82" s="85"/>
    </row>
    <row r="83" spans="7:8" ht="12.75">
      <c r="G83" s="83"/>
      <c r="H83" s="85"/>
    </row>
    <row r="84" spans="7:8" ht="12.75">
      <c r="G84" s="83"/>
      <c r="H84" s="85"/>
    </row>
    <row r="85" spans="7:8" ht="12.75">
      <c r="G85" s="83"/>
      <c r="H85" s="85"/>
    </row>
    <row r="86" spans="7:8" ht="12.75">
      <c r="G86" s="83"/>
      <c r="H86" s="85"/>
    </row>
    <row r="87" spans="7:8" ht="12.75">
      <c r="G87" s="83"/>
      <c r="H87" s="85"/>
    </row>
    <row r="88" spans="7:8" ht="12.75">
      <c r="G88" s="83"/>
      <c r="H88" s="85"/>
    </row>
    <row r="89" spans="7:8" ht="12.75">
      <c r="G89" s="83"/>
      <c r="H89" s="85"/>
    </row>
    <row r="90" spans="7:8" ht="12.75">
      <c r="G90" s="83"/>
      <c r="H90" s="85"/>
    </row>
    <row r="91" spans="7:8" ht="12.75">
      <c r="G91" s="83"/>
      <c r="H91" s="85"/>
    </row>
    <row r="92" spans="7:8" ht="12.75">
      <c r="G92" s="83"/>
      <c r="H92" s="85"/>
    </row>
    <row r="93" spans="7:8" ht="12.75">
      <c r="G93" s="83"/>
      <c r="H93" s="85"/>
    </row>
    <row r="94" spans="7:8" ht="12.75">
      <c r="G94" s="83"/>
      <c r="H94" s="85"/>
    </row>
    <row r="95" spans="7:8" ht="12.75">
      <c r="G95" s="83"/>
      <c r="H95" s="85"/>
    </row>
    <row r="96" spans="7:8" ht="12.75">
      <c r="G96" s="83"/>
      <c r="H96" s="85"/>
    </row>
    <row r="97" spans="7:8" ht="12.75">
      <c r="G97" s="83"/>
      <c r="H97" s="85"/>
    </row>
    <row r="98" spans="7:8" ht="12.75">
      <c r="G98" s="83"/>
      <c r="H98" s="85"/>
    </row>
    <row r="99" spans="7:8" ht="12.75">
      <c r="G99" s="83"/>
      <c r="H99" s="85"/>
    </row>
    <row r="100" spans="7:8" ht="12.75">
      <c r="G100" s="83"/>
      <c r="H100" s="85"/>
    </row>
    <row r="101" spans="7:8" ht="12.75">
      <c r="G101" s="83"/>
      <c r="H101" s="85"/>
    </row>
    <row r="102" spans="7:8" ht="12.75">
      <c r="G102" s="83"/>
      <c r="H102" s="85"/>
    </row>
    <row r="103" spans="7:8" ht="12.75">
      <c r="G103" s="83"/>
      <c r="H103" s="85"/>
    </row>
    <row r="104" spans="7:8" ht="12.75">
      <c r="G104" s="83"/>
      <c r="H104" s="85"/>
    </row>
    <row r="105" spans="7:8" ht="12.75">
      <c r="G105" s="83"/>
      <c r="H105" s="85"/>
    </row>
    <row r="106" spans="7:8" ht="12.75">
      <c r="G106" s="83"/>
      <c r="H106" s="85"/>
    </row>
    <row r="107" spans="7:8" ht="12.75">
      <c r="G107" s="83"/>
      <c r="H107" s="85"/>
    </row>
    <row r="108" spans="7:8" ht="12.75">
      <c r="G108" s="83"/>
      <c r="H108" s="85"/>
    </row>
    <row r="109" spans="7:8" ht="12.75">
      <c r="G109" s="83"/>
      <c r="H109" s="85"/>
    </row>
    <row r="110" spans="7:8" ht="12.75">
      <c r="G110" s="83"/>
      <c r="H110" s="85"/>
    </row>
    <row r="111" spans="7:8" ht="12.75">
      <c r="G111" s="83"/>
      <c r="H111" s="85"/>
    </row>
    <row r="112" spans="7:8" ht="12.75">
      <c r="G112" s="83"/>
      <c r="H112" s="85"/>
    </row>
    <row r="113" spans="7:8" ht="12.75">
      <c r="G113" s="83"/>
      <c r="H113" s="85"/>
    </row>
    <row r="114" spans="7:8" ht="12.75">
      <c r="G114" s="83"/>
      <c r="H114" s="85"/>
    </row>
    <row r="115" spans="7:8" ht="12.75">
      <c r="G115" s="83"/>
      <c r="H115" s="85"/>
    </row>
    <row r="116" spans="7:8" ht="12.75">
      <c r="G116" s="83"/>
      <c r="H116" s="85"/>
    </row>
    <row r="117" spans="7:8" ht="12.75">
      <c r="G117" s="83"/>
      <c r="H117" s="85"/>
    </row>
    <row r="118" spans="7:8" ht="12.75">
      <c r="G118" s="83"/>
      <c r="H118" s="85"/>
    </row>
    <row r="119" spans="7:8" ht="12.75">
      <c r="G119" s="83"/>
      <c r="H119" s="85"/>
    </row>
    <row r="120" spans="7:8" ht="12.75">
      <c r="G120" s="83"/>
      <c r="H120" s="85"/>
    </row>
    <row r="121" spans="7:8" ht="12.75">
      <c r="G121" s="83"/>
      <c r="H121" s="85"/>
    </row>
    <row r="122" spans="7:8" ht="12.75">
      <c r="G122" s="83"/>
      <c r="H122" s="85"/>
    </row>
    <row r="123" spans="7:8" ht="12.75">
      <c r="G123" s="83"/>
      <c r="H123" s="85"/>
    </row>
    <row r="124" spans="7:8" ht="12.75">
      <c r="G124" s="83"/>
      <c r="H124" s="85"/>
    </row>
    <row r="125" spans="7:8" ht="12.75">
      <c r="G125" s="83"/>
      <c r="H125" s="85"/>
    </row>
    <row r="126" spans="7:8" ht="12.75">
      <c r="G126" s="83"/>
      <c r="H126" s="85"/>
    </row>
    <row r="127" spans="7:8" ht="12.75">
      <c r="G127" s="83"/>
      <c r="H127" s="85"/>
    </row>
    <row r="128" spans="7:8" ht="12.75">
      <c r="G128" s="83"/>
      <c r="H128" s="85"/>
    </row>
    <row r="129" spans="7:8" ht="12.75">
      <c r="G129" s="83"/>
      <c r="H129" s="85"/>
    </row>
    <row r="130" spans="7:8" ht="12.75">
      <c r="G130" s="83"/>
      <c r="H130" s="85"/>
    </row>
    <row r="131" spans="7:8" ht="12.75">
      <c r="G131" s="83"/>
      <c r="H131" s="85"/>
    </row>
    <row r="132" spans="7:8" ht="12.75">
      <c r="G132" s="83"/>
      <c r="H132" s="85"/>
    </row>
    <row r="133" spans="7:8" ht="12.75">
      <c r="G133" s="83"/>
      <c r="H133" s="85"/>
    </row>
    <row r="134" spans="7:8" ht="12.75">
      <c r="G134" s="83"/>
      <c r="H134" s="85"/>
    </row>
    <row r="135" spans="7:8" ht="12.75">
      <c r="G135" s="83"/>
      <c r="H135" s="85"/>
    </row>
    <row r="136" spans="7:8" ht="12.75">
      <c r="G136" s="83"/>
      <c r="H136" s="85"/>
    </row>
    <row r="137" spans="7:8" ht="12.75">
      <c r="G137" s="83"/>
      <c r="H137" s="85"/>
    </row>
    <row r="138" spans="7:8" ht="12.75">
      <c r="G138" s="83"/>
      <c r="H138" s="85"/>
    </row>
    <row r="139" spans="7:8" ht="12.75">
      <c r="G139" s="83"/>
      <c r="H139" s="85"/>
    </row>
    <row r="140" spans="7:8" ht="12.75">
      <c r="G140" s="83"/>
      <c r="H140" s="85"/>
    </row>
    <row r="141" spans="7:8" ht="12.75">
      <c r="G141" s="83"/>
      <c r="H141" s="85"/>
    </row>
    <row r="142" spans="7:8" ht="12.75">
      <c r="G142" s="83"/>
      <c r="H142" s="85"/>
    </row>
    <row r="143" spans="7:8" ht="12.75">
      <c r="G143" s="83"/>
      <c r="H143" s="85"/>
    </row>
    <row r="144" spans="7:8" ht="12.75">
      <c r="G144" s="83"/>
      <c r="H144" s="85"/>
    </row>
    <row r="145" spans="7:8" ht="12.75">
      <c r="G145" s="83"/>
      <c r="H145" s="85"/>
    </row>
    <row r="146" spans="7:8" ht="12.75">
      <c r="G146" s="83"/>
      <c r="H146" s="85"/>
    </row>
    <row r="147" spans="7:8" ht="12.75">
      <c r="G147" s="83"/>
      <c r="H147" s="85"/>
    </row>
    <row r="148" spans="7:8" ht="12.75">
      <c r="G148" s="83"/>
      <c r="H148" s="85"/>
    </row>
    <row r="149" spans="7:8" ht="12.75">
      <c r="G149" s="83"/>
      <c r="H149" s="85"/>
    </row>
    <row r="150" spans="7:8" ht="12.75">
      <c r="G150" s="83"/>
      <c r="H150" s="85"/>
    </row>
    <row r="151" spans="7:8" ht="12.75">
      <c r="G151" s="83"/>
      <c r="H151" s="85"/>
    </row>
    <row r="152" spans="7:8" ht="12.75">
      <c r="G152" s="83"/>
      <c r="H152" s="85"/>
    </row>
    <row r="153" spans="7:8" ht="12.75">
      <c r="G153" s="83"/>
      <c r="H153" s="85"/>
    </row>
    <row r="154" spans="7:8" ht="12.75">
      <c r="G154" s="83"/>
      <c r="H154" s="85"/>
    </row>
    <row r="155" spans="7:8" ht="12.75">
      <c r="G155" s="83"/>
      <c r="H155" s="85"/>
    </row>
    <row r="156" spans="7:8" ht="12.75">
      <c r="G156" s="83"/>
      <c r="H156" s="85"/>
    </row>
    <row r="157" spans="7:8" ht="12.75">
      <c r="G157" s="83"/>
      <c r="H157" s="85"/>
    </row>
    <row r="158" spans="7:8" ht="12.75">
      <c r="G158" s="83"/>
      <c r="H158" s="85"/>
    </row>
    <row r="159" spans="7:8" ht="12.75">
      <c r="G159" s="83"/>
      <c r="H159" s="85"/>
    </row>
    <row r="160" spans="7:8" ht="12.75">
      <c r="G160" s="83"/>
      <c r="H160" s="85"/>
    </row>
    <row r="161" spans="7:8" ht="12.75">
      <c r="G161" s="83"/>
      <c r="H161" s="85"/>
    </row>
    <row r="162" spans="7:8" ht="12.75">
      <c r="G162" s="83"/>
      <c r="H162" s="85"/>
    </row>
    <row r="163" spans="7:8" ht="12.75">
      <c r="G163" s="83"/>
      <c r="H163" s="85"/>
    </row>
    <row r="164" spans="7:8" ht="12.75">
      <c r="G164" s="83"/>
      <c r="H164" s="85"/>
    </row>
    <row r="165" spans="7:8" ht="12.75">
      <c r="G165" s="83"/>
      <c r="H165" s="85"/>
    </row>
    <row r="166" spans="7:8" ht="12.75">
      <c r="G166" s="83"/>
      <c r="H166" s="85"/>
    </row>
    <row r="167" spans="7:8" ht="12.75">
      <c r="G167" s="83"/>
      <c r="H167" s="85"/>
    </row>
    <row r="168" spans="7:8" ht="12.75">
      <c r="G168" s="83"/>
      <c r="H168" s="85"/>
    </row>
    <row r="169" spans="7:8" ht="12.75">
      <c r="G169" s="83"/>
      <c r="H169" s="85"/>
    </row>
    <row r="170" spans="7:8" ht="12.75">
      <c r="G170" s="83"/>
      <c r="H170" s="85"/>
    </row>
    <row r="171" spans="7:8" ht="12.75">
      <c r="G171" s="83"/>
      <c r="H171" s="85"/>
    </row>
    <row r="172" spans="7:8" ht="12.75">
      <c r="G172" s="83"/>
      <c r="H172" s="85"/>
    </row>
    <row r="173" spans="7:8" ht="12.75">
      <c r="G173" s="83"/>
      <c r="H173" s="85"/>
    </row>
    <row r="174" spans="7:8" ht="12.75">
      <c r="G174" s="83"/>
      <c r="H174" s="85"/>
    </row>
    <row r="175" spans="7:8" ht="12.75">
      <c r="G175" s="83"/>
      <c r="H175" s="85"/>
    </row>
    <row r="176" spans="7:8" ht="12.75">
      <c r="G176" s="83"/>
      <c r="H176" s="85"/>
    </row>
    <row r="177" spans="7:8" ht="12.75">
      <c r="G177" s="83"/>
      <c r="H177" s="85"/>
    </row>
    <row r="178" spans="7:8" ht="12.75">
      <c r="G178" s="83"/>
      <c r="H178" s="85"/>
    </row>
    <row r="179" spans="7:8" ht="12.75">
      <c r="G179" s="83"/>
      <c r="H179" s="85"/>
    </row>
    <row r="180" spans="7:8" ht="12.75">
      <c r="G180" s="83"/>
      <c r="H180" s="85"/>
    </row>
    <row r="181" spans="7:8" ht="12.75">
      <c r="G181" s="83"/>
      <c r="H181" s="85"/>
    </row>
    <row r="182" spans="7:8" ht="12.75">
      <c r="G182" s="83"/>
      <c r="H182" s="85"/>
    </row>
    <row r="183" spans="7:8" ht="12.75">
      <c r="G183" s="83"/>
      <c r="H183" s="85"/>
    </row>
    <row r="184" spans="7:8" ht="12.75">
      <c r="G184" s="83"/>
      <c r="H184" s="85"/>
    </row>
    <row r="185" spans="7:8" ht="12.75">
      <c r="G185" s="83"/>
      <c r="H185" s="85"/>
    </row>
    <row r="186" spans="7:8" ht="12.75">
      <c r="G186" s="83"/>
      <c r="H186" s="85"/>
    </row>
    <row r="187" spans="7:8" ht="12.75">
      <c r="G187" s="83"/>
      <c r="H187" s="85"/>
    </row>
    <row r="188" spans="7:8" ht="12.75">
      <c r="G188" s="83"/>
      <c r="H188" s="85"/>
    </row>
    <row r="189" spans="7:8" ht="12.75">
      <c r="G189" s="83"/>
      <c r="H189" s="85"/>
    </row>
    <row r="190" spans="7:8" ht="12.75">
      <c r="G190" s="83"/>
      <c r="H190" s="85"/>
    </row>
    <row r="191" spans="7:8" ht="12.75">
      <c r="G191" s="83"/>
      <c r="H191" s="85"/>
    </row>
    <row r="192" spans="7:8" ht="12.75">
      <c r="G192" s="83"/>
      <c r="H192" s="85"/>
    </row>
    <row r="193" spans="7:8" ht="12.75">
      <c r="G193" s="83"/>
      <c r="H193" s="85"/>
    </row>
    <row r="194" spans="7:8" ht="12.75">
      <c r="G194" s="83"/>
      <c r="H194" s="85"/>
    </row>
    <row r="195" spans="7:8" ht="12.75">
      <c r="G195" s="83"/>
      <c r="H195" s="85"/>
    </row>
    <row r="196" spans="7:8" ht="12.75">
      <c r="G196" s="83"/>
      <c r="H196" s="85"/>
    </row>
    <row r="197" spans="7:8" ht="12.75">
      <c r="G197" s="83"/>
      <c r="H197" s="85"/>
    </row>
    <row r="198" spans="7:8" ht="12.75">
      <c r="G198" s="83"/>
      <c r="H198" s="85"/>
    </row>
    <row r="199" spans="7:8" ht="12.75">
      <c r="G199" s="83"/>
      <c r="H199" s="85"/>
    </row>
    <row r="200" spans="7:8" ht="12.75">
      <c r="G200" s="83"/>
      <c r="H200" s="85"/>
    </row>
    <row r="201" spans="7:8" ht="12.75">
      <c r="G201" s="83"/>
      <c r="H201" s="85"/>
    </row>
    <row r="202" spans="7:8" ht="12.75">
      <c r="G202" s="83"/>
      <c r="H202" s="85"/>
    </row>
    <row r="203" spans="7:8" ht="12.75">
      <c r="G203" s="83"/>
      <c r="H203" s="85"/>
    </row>
    <row r="204" spans="7:8" ht="12.75">
      <c r="G204" s="83"/>
      <c r="H204" s="85"/>
    </row>
    <row r="205" spans="7:8" ht="12.75">
      <c r="G205" s="83"/>
      <c r="H205" s="85"/>
    </row>
    <row r="206" spans="7:8" ht="12.75">
      <c r="G206" s="83"/>
      <c r="H206" s="85"/>
    </row>
    <row r="207" spans="7:8" ht="12.75">
      <c r="G207" s="83"/>
      <c r="H207" s="85"/>
    </row>
    <row r="208" spans="7:8" ht="12.75">
      <c r="G208" s="83"/>
      <c r="H208" s="85"/>
    </row>
    <row r="209" spans="7:8" ht="12.75">
      <c r="G209" s="83"/>
      <c r="H209" s="85"/>
    </row>
    <row r="210" spans="7:8" ht="12.75">
      <c r="G210" s="83"/>
      <c r="H210" s="85"/>
    </row>
    <row r="211" spans="7:8" ht="12.75">
      <c r="G211" s="83"/>
      <c r="H211" s="85"/>
    </row>
    <row r="212" spans="7:8" ht="12.75">
      <c r="G212" s="83"/>
      <c r="H212" s="85"/>
    </row>
    <row r="213" spans="7:8" ht="12.75">
      <c r="G213" s="83"/>
      <c r="H213" s="85"/>
    </row>
    <row r="214" spans="7:8" ht="12.75">
      <c r="G214" s="83"/>
      <c r="H214" s="85"/>
    </row>
    <row r="215" spans="7:8" ht="12.75">
      <c r="G215" s="83"/>
      <c r="H215" s="85"/>
    </row>
    <row r="216" spans="7:8" ht="12.75">
      <c r="G216" s="83"/>
      <c r="H216" s="85"/>
    </row>
    <row r="217" spans="7:8" ht="12.75">
      <c r="G217" s="83"/>
      <c r="H217" s="85"/>
    </row>
    <row r="218" spans="7:8" ht="12.75">
      <c r="G218" s="83"/>
      <c r="H218" s="85"/>
    </row>
    <row r="219" spans="7:8" ht="12.75">
      <c r="G219" s="83"/>
      <c r="H219" s="85"/>
    </row>
  </sheetData>
  <printOptions/>
  <pageMargins left="0.5905511811023623" right="0.5905511811023623" top="1.6535433070866143" bottom="0.6692913385826772" header="1.062992125984252" footer="0.2362204724409449"/>
  <pageSetup horizontalDpi="300" verticalDpi="300" orientation="landscape" paperSize="8" scale="85" r:id="rId1"/>
  <headerFooter alignWithMargins="0">
    <oddHeader>&amp;C&amp;8Interventi di adeguamento strutturale e funzionale nella sede del
 Museo di Storia della Scienza
Palazzo Castellani, Piazza dei Giudici 1 ,Firenze</oddHeader>
    <oddFooter>&amp;C&amp;F&amp;RPagina &amp;P</oddFooter>
  </headerFooter>
</worksheet>
</file>

<file path=xl/worksheets/sheet3.xml><?xml version="1.0" encoding="utf-8"?>
<worksheet xmlns="http://schemas.openxmlformats.org/spreadsheetml/2006/main" xmlns:r="http://schemas.openxmlformats.org/officeDocument/2006/relationships">
  <dimension ref="A1:G326"/>
  <sheetViews>
    <sheetView showGridLines="0" tabSelected="1" zoomScaleSheetLayoutView="75" workbookViewId="0" topLeftCell="A1">
      <selection activeCell="F317" sqref="F317"/>
    </sheetView>
  </sheetViews>
  <sheetFormatPr defaultColWidth="9.140625" defaultRowHeight="12.75"/>
  <cols>
    <col min="1" max="1" width="10.140625" style="125" customWidth="1"/>
    <col min="2" max="2" width="47.7109375" style="1" customWidth="1"/>
    <col min="3" max="3" width="8.28125" style="1" customWidth="1"/>
    <col min="4" max="4" width="8.57421875" style="1" customWidth="1"/>
    <col min="5" max="5" width="14.7109375" style="1" customWidth="1"/>
    <col min="6" max="6" width="34.7109375" style="1" customWidth="1"/>
    <col min="7" max="7" width="19.140625" style="1" customWidth="1"/>
    <col min="8" max="16384" width="9.140625" style="1" customWidth="1"/>
  </cols>
  <sheetData>
    <row r="1" spans="1:7" s="2" customFormat="1" ht="13.5" thickBot="1">
      <c r="A1" s="118" t="s">
        <v>244</v>
      </c>
      <c r="B1" s="4" t="s">
        <v>232</v>
      </c>
      <c r="C1" s="4" t="s">
        <v>245</v>
      </c>
      <c r="D1" s="5" t="s">
        <v>246</v>
      </c>
      <c r="E1" s="3" t="s">
        <v>237</v>
      </c>
      <c r="F1" s="4" t="s">
        <v>238</v>
      </c>
      <c r="G1" s="5" t="s">
        <v>235</v>
      </c>
    </row>
    <row r="2" spans="1:7" ht="16.5" customHeight="1">
      <c r="A2" s="200" t="s">
        <v>251</v>
      </c>
      <c r="B2" s="201"/>
      <c r="C2" s="201"/>
      <c r="D2" s="202"/>
      <c r="E2" s="200" t="s">
        <v>249</v>
      </c>
      <c r="F2" s="201"/>
      <c r="G2" s="202"/>
    </row>
    <row r="3" spans="1:7" ht="16.5" customHeight="1" thickBot="1">
      <c r="A3" s="197" t="s">
        <v>247</v>
      </c>
      <c r="B3" s="198"/>
      <c r="C3" s="198"/>
      <c r="D3" s="199"/>
      <c r="E3" s="197" t="s">
        <v>250</v>
      </c>
      <c r="F3" s="198"/>
      <c r="G3" s="199"/>
    </row>
    <row r="4" spans="1:7" ht="11.25" customHeight="1">
      <c r="A4" s="119" t="s">
        <v>231</v>
      </c>
      <c r="B4" s="11" t="s">
        <v>232</v>
      </c>
      <c r="C4" s="6" t="s">
        <v>233</v>
      </c>
      <c r="D4" s="203" t="s">
        <v>252</v>
      </c>
      <c r="E4" s="209" t="s">
        <v>240</v>
      </c>
      <c r="F4" s="210"/>
      <c r="G4" s="213" t="s">
        <v>235</v>
      </c>
    </row>
    <row r="5" spans="1:7" ht="11.25" customHeight="1">
      <c r="A5" s="120" t="s">
        <v>242</v>
      </c>
      <c r="B5" s="12" t="s">
        <v>228</v>
      </c>
      <c r="C5" s="6" t="s">
        <v>234</v>
      </c>
      <c r="D5" s="204"/>
      <c r="E5" s="211"/>
      <c r="F5" s="212"/>
      <c r="G5" s="214"/>
    </row>
    <row r="6" spans="1:7" ht="11.25" customHeight="1" thickBot="1">
      <c r="A6" s="121" t="s">
        <v>243</v>
      </c>
      <c r="B6" s="13" t="s">
        <v>239</v>
      </c>
      <c r="C6" s="7" t="s">
        <v>236</v>
      </c>
      <c r="D6" s="205"/>
      <c r="E6" s="8" t="s">
        <v>237</v>
      </c>
      <c r="F6" s="10" t="s">
        <v>238</v>
      </c>
      <c r="G6" s="9" t="s">
        <v>241</v>
      </c>
    </row>
    <row r="7" spans="1:7" ht="27.75" customHeight="1" thickBot="1">
      <c r="A7" s="206" t="s">
        <v>253</v>
      </c>
      <c r="B7" s="207"/>
      <c r="C7" s="207"/>
      <c r="D7" s="207"/>
      <c r="E7" s="207"/>
      <c r="F7" s="207"/>
      <c r="G7" s="208"/>
    </row>
    <row r="8" spans="1:7" ht="39.75" customHeight="1">
      <c r="A8" s="122" t="str">
        <f>'[1]Foglio1'!A4</f>
        <v>AR/1</v>
      </c>
      <c r="B8" s="16" t="str">
        <f>'[1]Foglio1'!B4</f>
        <v>installazione cantiere</v>
      </c>
      <c r="C8" s="35" t="str">
        <f>'[1]Foglio1'!C4</f>
        <v>corpo</v>
      </c>
      <c r="D8" s="38">
        <f>'[1]Foglio1'!M4</f>
        <v>1</v>
      </c>
      <c r="E8" s="17"/>
      <c r="F8" s="18"/>
      <c r="G8" s="20"/>
    </row>
    <row r="9" spans="1:7" ht="39.75" customHeight="1">
      <c r="A9" s="122" t="str">
        <f>'[1]Foglio1'!A5</f>
        <v>AR/2</v>
      </c>
      <c r="B9" s="16" t="str">
        <f>'[1]Foglio1'!B5</f>
        <v>scavo archeologico</v>
      </c>
      <c r="C9" s="35" t="str">
        <f>'[1]Foglio1'!C5</f>
        <v>cad.</v>
      </c>
      <c r="D9" s="38">
        <f>'[1]Foglio1'!M5</f>
        <v>1</v>
      </c>
      <c r="E9" s="19"/>
      <c r="F9" s="18"/>
      <c r="G9" s="20"/>
    </row>
    <row r="10" spans="1:7" ht="39.75" customHeight="1">
      <c r="A10" s="122" t="str">
        <f>'[1]Foglio1'!A6</f>
        <v>AR/3</v>
      </c>
      <c r="B10" s="16" t="str">
        <f>'[1]Foglio1'!B6</f>
        <v>spicconatura di intonaco su pareti</v>
      </c>
      <c r="C10" s="35" t="str">
        <f>'[1]Foglio1'!C6</f>
        <v>mq.</v>
      </c>
      <c r="D10" s="38">
        <f>'[1]Foglio1'!M6</f>
        <v>90</v>
      </c>
      <c r="E10" s="19"/>
      <c r="F10" s="18"/>
      <c r="G10" s="20"/>
    </row>
    <row r="11" spans="1:7" ht="39.75" customHeight="1">
      <c r="A11" s="122" t="str">
        <f>'[1]Foglio1'!A7</f>
        <v>AR/4</v>
      </c>
      <c r="B11" s="16" t="str">
        <f>'[1]Foglio1'!B7</f>
        <v>spicconatura di intonaco su soffitti</v>
      </c>
      <c r="C11" s="35" t="str">
        <f>'[1]Foglio1'!C7</f>
        <v>mq.</v>
      </c>
      <c r="D11" s="38">
        <f>'[1]Foglio1'!M7</f>
        <v>35</v>
      </c>
      <c r="E11" s="19"/>
      <c r="F11" s="18"/>
      <c r="G11" s="20"/>
    </row>
    <row r="12" spans="1:7" ht="39.75" customHeight="1">
      <c r="A12" s="122" t="str">
        <f>'[1]Foglio1'!A8</f>
        <v>AR/5</v>
      </c>
      <c r="B12" s="16" t="str">
        <f>'[1]Foglio1'!B8</f>
        <v>demolizione pavimenti  in cotto e massetto</v>
      </c>
      <c r="C12" s="35" t="str">
        <f>'[1]Foglio1'!C8</f>
        <v>mq</v>
      </c>
      <c r="D12" s="38">
        <f>'[1]Foglio1'!M8</f>
        <v>280</v>
      </c>
      <c r="E12" s="19"/>
      <c r="F12" s="18"/>
      <c r="G12" s="20"/>
    </row>
    <row r="13" spans="1:7" ht="39.75" customHeight="1">
      <c r="A13" s="122" t="str">
        <f>'[1]Foglio1'!A9</f>
        <v>AR/6</v>
      </c>
      <c r="B13" s="16" t="str">
        <f>'[1]Foglio1'!B9</f>
        <v>demolizione pavimenti </v>
      </c>
      <c r="C13" s="35" t="str">
        <f>'[1]Foglio1'!C9</f>
        <v>mq.</v>
      </c>
      <c r="D13" s="38">
        <f>'[1]Foglio1'!M9</f>
        <v>12.7</v>
      </c>
      <c r="E13" s="19"/>
      <c r="F13" s="18"/>
      <c r="G13" s="20"/>
    </row>
    <row r="14" spans="1:7" ht="39.75" customHeight="1">
      <c r="A14" s="122" t="str">
        <f>'[1]Foglio1'!A10</f>
        <v>AR/7</v>
      </c>
      <c r="B14" s="16" t="str">
        <f>'[1]Foglio1'!B10</f>
        <v>demolizione rivestimento</v>
      </c>
      <c r="C14" s="35" t="str">
        <f>'[1]Foglio1'!C10</f>
        <v>mq.</v>
      </c>
      <c r="D14" s="38">
        <f>'[1]Foglio1'!M10</f>
        <v>48</v>
      </c>
      <c r="E14" s="19"/>
      <c r="F14" s="18"/>
      <c r="G14" s="20"/>
    </row>
    <row r="15" spans="1:7" ht="39.75" customHeight="1">
      <c r="A15" s="122" t="str">
        <f>'[1]Foglio1'!A11</f>
        <v>AR/8</v>
      </c>
      <c r="B15" s="16" t="str">
        <f>'[1]Foglio1'!B11</f>
        <v>smontaggio parete vetrata ingresso</v>
      </c>
      <c r="C15" s="35" t="str">
        <f>'[1]Foglio1'!C11</f>
        <v>corpo</v>
      </c>
      <c r="D15" s="38">
        <f>'[1]Foglio1'!M11</f>
        <v>1</v>
      </c>
      <c r="E15" s="19"/>
      <c r="F15" s="18"/>
      <c r="G15" s="20"/>
    </row>
    <row r="16" spans="1:7" ht="39.75" customHeight="1">
      <c r="A16" s="122" t="str">
        <f>'[1]Foglio1'!A12</f>
        <v>AR/9</v>
      </c>
      <c r="B16" s="16" t="str">
        <f>'[1]Foglio1'!B12</f>
        <v>muratura</v>
      </c>
      <c r="C16" s="35" t="str">
        <f>'[1]Foglio1'!C12</f>
        <v>mq.</v>
      </c>
      <c r="D16" s="38">
        <f>'[1]Foglio1'!M12</f>
        <v>239</v>
      </c>
      <c r="E16" s="19"/>
      <c r="F16" s="18"/>
      <c r="G16" s="20"/>
    </row>
    <row r="17" spans="1:7" ht="39.75" customHeight="1">
      <c r="A17" s="122" t="str">
        <f>'[1]Foglio1'!A13</f>
        <v>AR/10a</v>
      </c>
      <c r="B17" s="16" t="str">
        <f>'[1]Foglio1'!B13</f>
        <v>intonaco con malta bastarda  a base di calce su pareti esistenti</v>
      </c>
      <c r="C17" s="35" t="str">
        <f>'[1]Foglio1'!C13</f>
        <v>mq</v>
      </c>
      <c r="D17" s="38">
        <f>'[1]Foglio1'!M13</f>
        <v>890</v>
      </c>
      <c r="E17" s="19"/>
      <c r="F17" s="18"/>
      <c r="G17" s="20"/>
    </row>
    <row r="18" spans="1:7" ht="39.75" customHeight="1">
      <c r="A18" s="122" t="str">
        <f>'[1]Foglio1'!A14</f>
        <v>AR/10b</v>
      </c>
      <c r="B18" s="16" t="str">
        <f>'[1]Foglio1'!B14</f>
        <v>intonaco con malta di cemento su pareti esistenti </v>
      </c>
      <c r="C18" s="35" t="str">
        <f>'[1]Foglio1'!C14</f>
        <v>mq</v>
      </c>
      <c r="D18" s="38">
        <f>'[1]Foglio1'!M14</f>
        <v>10</v>
      </c>
      <c r="E18" s="19"/>
      <c r="F18" s="18"/>
      <c r="G18" s="20"/>
    </row>
    <row r="19" spans="1:7" ht="39.75" customHeight="1">
      <c r="A19" s="122" t="str">
        <f>'[1]Foglio1'!A15</f>
        <v>AR/10c</v>
      </c>
      <c r="B19" s="16" t="str">
        <f>'[1]Foglio1'!B15</f>
        <v>intonaco a calce e pozzolana o con coccio pesto fine su pareti esistenti</v>
      </c>
      <c r="C19" s="35" t="str">
        <f>'[1]Foglio1'!C15</f>
        <v>mq</v>
      </c>
      <c r="D19" s="38">
        <f>'[1]Foglio1'!M15</f>
        <v>10</v>
      </c>
      <c r="E19" s="19"/>
      <c r="F19" s="18"/>
      <c r="G19" s="20"/>
    </row>
    <row r="20" spans="1:7" ht="39.75" customHeight="1">
      <c r="A20" s="122" t="str">
        <f>'[1]Foglio1'!A16</f>
        <v>AR/10d</v>
      </c>
      <c r="B20" s="16" t="str">
        <f>'[1]Foglio1'!B16</f>
        <v>intonaco tipo AR/10a su soffitti e volte</v>
      </c>
      <c r="C20" s="35" t="str">
        <f>'[1]Foglio1'!C16</f>
        <v>mq.</v>
      </c>
      <c r="D20" s="38">
        <f>'[1]Foglio1'!M16</f>
        <v>306</v>
      </c>
      <c r="E20" s="19"/>
      <c r="F20" s="18"/>
      <c r="G20" s="20"/>
    </row>
    <row r="21" spans="1:7" ht="39.75" customHeight="1">
      <c r="A21" s="122" t="str">
        <f>'[1]Foglio1'!A17</f>
        <v>AR/11</v>
      </c>
      <c r="B21" s="16" t="str">
        <f>'[1]Foglio1'!B17</f>
        <v>finitura di velo a grassello</v>
      </c>
      <c r="C21" s="35" t="str">
        <f>'[1]Foglio1'!C17</f>
        <v>mq.</v>
      </c>
      <c r="D21" s="38">
        <f>'[1]Foglio1'!M17</f>
        <v>890</v>
      </c>
      <c r="E21" s="19"/>
      <c r="F21" s="18"/>
      <c r="G21" s="20"/>
    </row>
    <row r="22" spans="1:7" ht="39.75" customHeight="1">
      <c r="A22" s="122" t="str">
        <f>'[1]Foglio1'!A18</f>
        <v>AR/12</v>
      </c>
      <c r="B22" s="16" t="str">
        <f>'[1]Foglio1'!B18</f>
        <v>scialbatura a grassello</v>
      </c>
      <c r="C22" s="35" t="str">
        <f>'[1]Foglio1'!C18</f>
        <v>mq.</v>
      </c>
      <c r="D22" s="38">
        <f>'[1]Foglio1'!M18</f>
        <v>110</v>
      </c>
      <c r="E22" s="19"/>
      <c r="F22" s="18"/>
      <c r="G22" s="20"/>
    </row>
    <row r="23" spans="1:7" ht="39.75" customHeight="1">
      <c r="A23" s="122" t="str">
        <f>'[1]Foglio1'!A19</f>
        <v>AR/13</v>
      </c>
      <c r="B23" s="16" t="str">
        <f>'[1]Foglio1'!B19</f>
        <v>intonaco a calce su pareti nuove</v>
      </c>
      <c r="C23" s="35" t="str">
        <f>'[1]Foglio1'!C19</f>
        <v>mq.</v>
      </c>
      <c r="D23" s="38">
        <f>'[1]Foglio1'!M19</f>
        <v>343.56</v>
      </c>
      <c r="E23" s="19"/>
      <c r="F23" s="18"/>
      <c r="G23" s="20"/>
    </row>
    <row r="24" spans="1:7" ht="39.75" customHeight="1">
      <c r="A24" s="122" t="str">
        <f>'[1]Foglio1'!A20</f>
        <v>AR/14</v>
      </c>
      <c r="B24" s="16" t="str">
        <f>'[1]Foglio1'!B20</f>
        <v>riprese intonaco per interni</v>
      </c>
      <c r="C24" s="35" t="str">
        <f>'[1]Foglio1'!C20</f>
        <v>mq.</v>
      </c>
      <c r="D24" s="38">
        <f>'[1]Foglio1'!M20</f>
        <v>400</v>
      </c>
      <c r="E24" s="19"/>
      <c r="F24" s="18"/>
      <c r="G24" s="20"/>
    </row>
    <row r="25" spans="1:7" ht="39.75" customHeight="1">
      <c r="A25" s="122" t="str">
        <f>'[1]Foglio1'!A21</f>
        <v>AR/15</v>
      </c>
      <c r="B25" s="16" t="str">
        <f>'[1]Foglio1'!B21</f>
        <v>intonaco su varco x asportazione muratura</v>
      </c>
      <c r="C25" s="35" t="str">
        <f>'[1]Foglio1'!C21</f>
        <v>corpo</v>
      </c>
      <c r="D25" s="38">
        <f>'[1]Foglio1'!M21</f>
        <v>17</v>
      </c>
      <c r="E25" s="19"/>
      <c r="F25" s="18"/>
      <c r="G25" s="20"/>
    </row>
    <row r="26" spans="1:7" ht="39.75" customHeight="1">
      <c r="A26" s="122" t="str">
        <f>'[1]Foglio1'!A22</f>
        <v>AR/16a</v>
      </c>
      <c r="B26" s="16" t="str">
        <f>'[1]Foglio1'!B22</f>
        <v>massetto H 10 cm.</v>
      </c>
      <c r="C26" s="35" t="str">
        <f>'[1]Foglio1'!C22</f>
        <v>mq.</v>
      </c>
      <c r="D26" s="38">
        <f>'[1]Foglio1'!M22</f>
        <v>600</v>
      </c>
      <c r="E26" s="19"/>
      <c r="F26" s="18"/>
      <c r="G26" s="20"/>
    </row>
    <row r="27" spans="1:7" ht="39.75" customHeight="1">
      <c r="A27" s="122" t="str">
        <f>'[1]Foglio1'!A23</f>
        <v>AR/16b</v>
      </c>
      <c r="B27" s="16" t="str">
        <f>'[1]Foglio1'!B23</f>
        <v>massetto H 5 cm.</v>
      </c>
      <c r="C27" s="35" t="str">
        <f>'[1]Foglio1'!C23</f>
        <v>mq.</v>
      </c>
      <c r="D27" s="38">
        <f>'[1]Foglio1'!M23</f>
        <v>334</v>
      </c>
      <c r="E27" s="19"/>
      <c r="F27" s="18"/>
      <c r="G27" s="20"/>
    </row>
    <row r="28" spans="1:7" ht="39.75" customHeight="1">
      <c r="A28" s="122" t="str">
        <f>'[1]Foglio1'!A24</f>
        <v>AR/17</v>
      </c>
      <c r="B28" s="16" t="str">
        <f>'[1]Foglio1'!B24</f>
        <v>pavimento monocottura</v>
      </c>
      <c r="C28" s="35" t="str">
        <f>'[1]Foglio1'!C24</f>
        <v>corpo</v>
      </c>
      <c r="D28" s="38">
        <f>'[1]Foglio1'!M24</f>
        <v>7</v>
      </c>
      <c r="E28" s="19"/>
      <c r="F28" s="18"/>
      <c r="G28" s="20"/>
    </row>
    <row r="29" spans="1:7" ht="39.75" customHeight="1">
      <c r="A29" s="122" t="str">
        <f>'[1]Foglio1'!A25</f>
        <v>AR/18</v>
      </c>
      <c r="B29" s="16" t="str">
        <f>'[1]Foglio1'!B25</f>
        <v>rivestimento ceramica</v>
      </c>
      <c r="C29" s="35" t="str">
        <f>'[1]Foglio1'!C25</f>
        <v>corpo</v>
      </c>
      <c r="D29" s="38">
        <f>'[1]Foglio1'!M25</f>
        <v>7</v>
      </c>
      <c r="E29" s="19"/>
      <c r="F29" s="18"/>
      <c r="G29" s="20"/>
    </row>
    <row r="30" spans="1:7" ht="39.75" customHeight="1">
      <c r="A30" s="122" t="str">
        <f>'[1]Foglio1'!A26</f>
        <v>AR/19</v>
      </c>
      <c r="B30" s="16" t="str">
        <f>'[1]Foglio1'!B26</f>
        <v>pavimento in gres porcellanato</v>
      </c>
      <c r="C30" s="35" t="str">
        <f>'[1]Foglio1'!C26</f>
        <v>corpo</v>
      </c>
      <c r="D30" s="38">
        <f>'[1]Foglio1'!M26</f>
        <v>10</v>
      </c>
      <c r="E30" s="19"/>
      <c r="F30" s="18"/>
      <c r="G30" s="20"/>
    </row>
    <row r="31" spans="1:7" ht="39.75" customHeight="1">
      <c r="A31" s="122" t="str">
        <f>'[1]Foglio1'!A27</f>
        <v>AR/20</v>
      </c>
      <c r="B31" s="16" t="str">
        <f>'[1]Foglio1'!B27</f>
        <v>rivestimento in gres porcellanato</v>
      </c>
      <c r="C31" s="35" t="str">
        <f>'[1]Foglio1'!C27</f>
        <v>corpo</v>
      </c>
      <c r="D31" s="38">
        <f>'[1]Foglio1'!M27</f>
        <v>10</v>
      </c>
      <c r="E31" s="19"/>
      <c r="F31" s="18"/>
      <c r="G31" s="20"/>
    </row>
    <row r="32" spans="1:7" ht="39.75" customHeight="1">
      <c r="A32" s="122" t="str">
        <f>'[1]Foglio1'!A28</f>
        <v>AR/21</v>
      </c>
      <c r="B32" s="16" t="str">
        <f>'[1]Foglio1'!B28</f>
        <v>pavimento gres rosso</v>
      </c>
      <c r="C32" s="35" t="str">
        <f>'[1]Foglio1'!C28</f>
        <v>mq</v>
      </c>
      <c r="D32" s="38">
        <f>'[1]Foglio1'!M28</f>
        <v>170</v>
      </c>
      <c r="E32" s="19"/>
      <c r="F32" s="18"/>
      <c r="G32" s="20"/>
    </row>
    <row r="33" spans="1:7" ht="39.75" customHeight="1">
      <c r="A33" s="122" t="str">
        <f>'[1]Foglio1'!A29</f>
        <v>AR/22</v>
      </c>
      <c r="B33" s="16" t="str">
        <f>'[1]Foglio1'!B29</f>
        <v>pavimento in pietra di Luserna</v>
      </c>
      <c r="C33" s="35" t="str">
        <f>'[1]Foglio1'!C29</f>
        <v>mq.</v>
      </c>
      <c r="D33" s="38">
        <f>'[1]Foglio1'!M29</f>
        <v>370</v>
      </c>
      <c r="E33" s="19"/>
      <c r="F33" s="18"/>
      <c r="G33" s="20"/>
    </row>
    <row r="34" spans="1:7" ht="39.75" customHeight="1">
      <c r="A34" s="122" t="str">
        <f>'[1]Foglio1'!A30</f>
        <v>AR/23</v>
      </c>
      <c r="B34" s="16" t="str">
        <f>'[1]Foglio1'!B30</f>
        <v>soglie e davanzali in pietra</v>
      </c>
      <c r="C34" s="35" t="str">
        <f>'[1]Foglio1'!C30</f>
        <v>cad</v>
      </c>
      <c r="D34" s="38">
        <f>'[1]Foglio1'!M30</f>
        <v>33</v>
      </c>
      <c r="E34" s="19"/>
      <c r="F34" s="18"/>
      <c r="G34" s="20"/>
    </row>
    <row r="35" spans="1:7" ht="39.75" customHeight="1">
      <c r="A35" s="122" t="str">
        <f>'[1]Foglio1'!A31</f>
        <v>AR/24a</v>
      </c>
      <c r="B35" s="16" t="str">
        <f>'[1]Foglio1'!B31</f>
        <v>pavimento in cotto</v>
      </c>
      <c r="C35" s="35" t="str">
        <f>'[1]Foglio1'!C31</f>
        <v>mq.</v>
      </c>
      <c r="D35" s="38">
        <f>'[1]Foglio1'!M31</f>
        <v>276</v>
      </c>
      <c r="E35" s="19"/>
      <c r="F35" s="18"/>
      <c r="G35" s="20"/>
    </row>
    <row r="36" spans="1:7" ht="39.75" customHeight="1">
      <c r="A36" s="122" t="str">
        <f>'[1]Foglio1'!A32</f>
        <v>AR/24b</v>
      </c>
      <c r="B36" s="16" t="str">
        <f>'[1]Foglio1'!B32</f>
        <v>gradini in cotto</v>
      </c>
      <c r="C36" s="35" t="str">
        <f>'[1]Foglio1'!C32</f>
        <v>cad</v>
      </c>
      <c r="D36" s="38">
        <f>'[1]Foglio1'!M32</f>
        <v>45</v>
      </c>
      <c r="E36" s="19"/>
      <c r="F36" s="18"/>
      <c r="G36" s="20"/>
    </row>
    <row r="37" spans="1:7" ht="39.75" customHeight="1">
      <c r="A37" s="122" t="str">
        <f>'[1]Foglio1'!A33</f>
        <v>AR/24c</v>
      </c>
      <c r="B37" s="16" t="str">
        <f>'[1]Foglio1'!B33</f>
        <v>corrimano in cotto</v>
      </c>
      <c r="C37" s="35" t="str">
        <f>'[1]Foglio1'!C33</f>
        <v>ml.</v>
      </c>
      <c r="D37" s="38">
        <f>'[1]Foglio1'!M33</f>
        <v>14</v>
      </c>
      <c r="E37" s="19"/>
      <c r="F37" s="18"/>
      <c r="G37" s="20"/>
    </row>
    <row r="38" spans="1:7" ht="39.75" customHeight="1">
      <c r="A38" s="122" t="str">
        <f>'[1]Foglio1'!A34</f>
        <v>AR/25</v>
      </c>
      <c r="B38" s="16" t="str">
        <f>'[1]Foglio1'!B34</f>
        <v>restauro ed integrazione scala interna</v>
      </c>
      <c r="C38" s="35" t="str">
        <f>'[1]Foglio1'!C34</f>
        <v>corpo</v>
      </c>
      <c r="D38" s="38">
        <f>'[1]Foglio1'!M34</f>
        <v>20</v>
      </c>
      <c r="E38" s="19"/>
      <c r="F38" s="18"/>
      <c r="G38" s="20"/>
    </row>
    <row r="39" spans="1:7" ht="39.75" customHeight="1">
      <c r="A39" s="122" t="str">
        <f>'[1]Foglio1'!A35</f>
        <v>AR/26a</v>
      </c>
      <c r="B39" s="16" t="str">
        <f>'[1]Foglio1'!B35</f>
        <v>pianerottoli scala interna in pietra</v>
      </c>
      <c r="C39" s="35" t="str">
        <f>'[1]Foglio1'!C35</f>
        <v>mq.</v>
      </c>
      <c r="D39" s="38">
        <f>'[1]Foglio1'!M35</f>
        <v>6</v>
      </c>
      <c r="E39" s="19"/>
      <c r="F39" s="18"/>
      <c r="G39" s="20"/>
    </row>
    <row r="40" spans="1:7" ht="39.75" customHeight="1">
      <c r="A40" s="122" t="str">
        <f>'[1]Foglio1'!A36</f>
        <v>AR/26b</v>
      </c>
      <c r="B40" s="16" t="str">
        <f>'[1]Foglio1'!B36</f>
        <v>corrimano in pietra</v>
      </c>
      <c r="C40" s="35" t="str">
        <f>'[1]Foglio1'!C36</f>
        <v>ml.</v>
      </c>
      <c r="D40" s="38">
        <f>'[1]Foglio1'!M36</f>
        <v>8</v>
      </c>
      <c r="E40" s="19"/>
      <c r="F40" s="18"/>
      <c r="G40" s="20"/>
    </row>
    <row r="41" spans="1:7" ht="39.75" customHeight="1">
      <c r="A41" s="122" t="str">
        <f>'[1]Foglio1'!A37</f>
        <v>AR/27</v>
      </c>
      <c r="B41" s="16" t="str">
        <f>'[1]Foglio1'!B37</f>
        <v>pavimento in legno</v>
      </c>
      <c r="C41" s="35" t="str">
        <f>'[1]Foglio1'!C37</f>
        <v>corpo</v>
      </c>
      <c r="D41" s="38">
        <f>'[1]Foglio1'!M37</f>
        <v>1</v>
      </c>
      <c r="E41" s="19"/>
      <c r="F41" s="18"/>
      <c r="G41" s="20"/>
    </row>
    <row r="42" spans="1:7" ht="39.75" customHeight="1">
      <c r="A42" s="122" t="str">
        <f>'[1]Foglio1'!A38</f>
        <v>AR/28</v>
      </c>
      <c r="B42" s="16" t="str">
        <f>'[1]Foglio1'!B38</f>
        <v>controsoffitto bagni</v>
      </c>
      <c r="C42" s="35" t="str">
        <f>'[1]Foglio1'!C38</f>
        <v>mq.</v>
      </c>
      <c r="D42" s="38">
        <f>'[1]Foglio1'!M38</f>
        <v>35.5</v>
      </c>
      <c r="E42" s="19"/>
      <c r="F42" s="18"/>
      <c r="G42" s="20"/>
    </row>
    <row r="43" spans="1:7" ht="39.75" customHeight="1">
      <c r="A43" s="122" t="str">
        <f>'[1]Foglio1'!A39</f>
        <v>AR/29</v>
      </c>
      <c r="B43" s="16" t="str">
        <f>'[1]Foglio1'!B39</f>
        <v>controsoffitto REI 60 centinato</v>
      </c>
      <c r="C43" s="35" t="str">
        <f>'[1]Foglio1'!C39</f>
        <v>corpo</v>
      </c>
      <c r="D43" s="38">
        <f>'[1]Foglio1'!M39</f>
        <v>1</v>
      </c>
      <c r="E43" s="19"/>
      <c r="F43" s="18"/>
      <c r="G43" s="20"/>
    </row>
    <row r="44" spans="1:7" ht="39.75" customHeight="1">
      <c r="A44" s="122" t="str">
        <f>'[1]Foglio1'!A40</f>
        <v>AR/30</v>
      </c>
      <c r="B44" s="16" t="str">
        <f>'[1]Foglio1'!B40</f>
        <v>controsoffitto REI 120</v>
      </c>
      <c r="C44" s="35" t="str">
        <f>'[1]Foglio1'!C40</f>
        <v>vano</v>
      </c>
      <c r="D44" s="38">
        <f>'[1]Foglio1'!M40</f>
        <v>2</v>
      </c>
      <c r="E44" s="19"/>
      <c r="F44" s="18"/>
      <c r="G44" s="20"/>
    </row>
    <row r="45" spans="1:7" ht="39.75" customHeight="1">
      <c r="A45" s="122" t="str">
        <f>'[1]Foglio1'!A41</f>
        <v>AR/31</v>
      </c>
      <c r="B45" s="16" t="str">
        <f>'[1]Foglio1'!B41</f>
        <v>controparete REI 120</v>
      </c>
      <c r="C45" s="35" t="str">
        <f>'[1]Foglio1'!C41</f>
        <v>corpo</v>
      </c>
      <c r="D45" s="38">
        <f>'[1]Foglio1'!M41</f>
        <v>1</v>
      </c>
      <c r="E45" s="19"/>
      <c r="F45" s="18"/>
      <c r="G45" s="20"/>
    </row>
    <row r="46" spans="1:7" ht="39.75" customHeight="1">
      <c r="A46" s="122" t="str">
        <f>'[1]Foglio1'!A42</f>
        <v>AR/32</v>
      </c>
      <c r="B46" s="16" t="str">
        <f>'[1]Foglio1'!B42</f>
        <v>parete metallica curva</v>
      </c>
      <c r="C46" s="35" t="str">
        <f>'[1]Foglio1'!C42</f>
        <v>corpo</v>
      </c>
      <c r="D46" s="38">
        <f>'[1]Foglio1'!M42</f>
        <v>1</v>
      </c>
      <c r="E46" s="19"/>
      <c r="F46" s="18"/>
      <c r="G46" s="20"/>
    </row>
    <row r="47" spans="1:7" ht="39.75" customHeight="1">
      <c r="A47" s="122" t="str">
        <f>'[1]Foglio1'!A43</f>
        <v>AR/33</v>
      </c>
      <c r="B47" s="16" t="str">
        <f>'[1]Foglio1'!B43</f>
        <v>parete d'arredo p.t.</v>
      </c>
      <c r="C47" s="35" t="str">
        <f>'[1]Foglio1'!C43</f>
        <v>cad</v>
      </c>
      <c r="D47" s="38">
        <f>'[1]Foglio1'!M43</f>
        <v>3</v>
      </c>
      <c r="E47" s="19"/>
      <c r="F47" s="18"/>
      <c r="G47" s="20"/>
    </row>
    <row r="48" spans="1:7" ht="39.75" customHeight="1">
      <c r="A48" s="122" t="str">
        <f>'[1]Foglio1'!A44</f>
        <v>AR/34</v>
      </c>
      <c r="B48" s="16" t="str">
        <f>'[1]Foglio1'!B44</f>
        <v>fornitura e posa di infisso interno 1 anta</v>
      </c>
      <c r="C48" s="35" t="str">
        <f>'[1]Foglio1'!C44</f>
        <v>cad</v>
      </c>
      <c r="D48" s="38">
        <f>'[1]Foglio1'!M44</f>
        <v>21</v>
      </c>
      <c r="E48" s="19"/>
      <c r="F48" s="18"/>
      <c r="G48" s="20"/>
    </row>
    <row r="49" spans="1:7" ht="39.75" customHeight="1">
      <c r="A49" s="122" t="str">
        <f>'[1]Foglio1'!A45</f>
        <v>AR/35</v>
      </c>
      <c r="B49" s="16" t="str">
        <f>'[1]Foglio1'!B45</f>
        <v>idem x infisso 2 ante</v>
      </c>
      <c r="C49" s="35" t="str">
        <f>'[1]Foglio1'!C45</f>
        <v>cad</v>
      </c>
      <c r="D49" s="38">
        <f>'[1]Foglio1'!M45</f>
        <v>2</v>
      </c>
      <c r="E49" s="19"/>
      <c r="F49" s="18"/>
      <c r="G49" s="20"/>
    </row>
    <row r="50" spans="1:7" ht="39.75" customHeight="1">
      <c r="A50" s="122" t="str">
        <f>'[1]Foglio1'!A46</f>
        <v>AR/36</v>
      </c>
      <c r="B50" s="16" t="str">
        <f>'[1]Foglio1'!B46</f>
        <v>porte REI 60</v>
      </c>
      <c r="C50" s="35" t="str">
        <f>'[1]Foglio1'!C46</f>
        <v>corpo</v>
      </c>
      <c r="D50" s="38">
        <f>'[1]Foglio1'!M46</f>
        <v>7</v>
      </c>
      <c r="E50" s="19"/>
      <c r="F50" s="18"/>
      <c r="G50" s="20"/>
    </row>
    <row r="51" spans="1:7" ht="39.75" customHeight="1">
      <c r="A51" s="122" t="str">
        <f>'[1]Foglio1'!A47</f>
        <v>AR/37</v>
      </c>
      <c r="B51" s="16" t="str">
        <f>'[1]Foglio1'!B47</f>
        <v>porte REI 120</v>
      </c>
      <c r="C51" s="35" t="str">
        <f>'[1]Foglio1'!C47</f>
        <v>corpo</v>
      </c>
      <c r="D51" s="38">
        <f>'[1]Foglio1'!M47</f>
        <v>2</v>
      </c>
      <c r="E51" s="19"/>
      <c r="F51" s="18"/>
      <c r="G51" s="20"/>
    </row>
    <row r="52" spans="1:7" ht="39.75" customHeight="1">
      <c r="A52" s="122" t="str">
        <f>'[1]Foglio1'!A48</f>
        <v>AR/38</v>
      </c>
      <c r="B52" s="16" t="str">
        <f>'[1]Foglio1'!B48</f>
        <v>chiusura metallica ad anta</v>
      </c>
      <c r="C52" s="35" t="str">
        <f>'[1]Foglio1'!C48</f>
        <v>corpo</v>
      </c>
      <c r="D52" s="38">
        <f>'[1]Foglio1'!M48</f>
        <v>3</v>
      </c>
      <c r="E52" s="19"/>
      <c r="F52" s="18"/>
      <c r="G52" s="20"/>
    </row>
    <row r="53" spans="1:7" ht="39.75" customHeight="1">
      <c r="A53" s="122" t="str">
        <f>'[1]Foglio1'!A49</f>
        <v>AR/39</v>
      </c>
      <c r="B53" s="16" t="str">
        <f>'[1]Foglio1'!B49</f>
        <v>sovrapprezzo x guide</v>
      </c>
      <c r="C53" s="35" t="str">
        <f>'[1]Foglio1'!C49</f>
        <v>corpo</v>
      </c>
      <c r="D53" s="38">
        <f>'[1]Foglio1'!M49</f>
        <v>1</v>
      </c>
      <c r="E53" s="19"/>
      <c r="F53" s="18"/>
      <c r="G53" s="20"/>
    </row>
    <row r="54" spans="1:7" ht="39.75" customHeight="1">
      <c r="A54" s="122" t="str">
        <f>'[1]Foglio1'!A50</f>
        <v>AR/40</v>
      </c>
      <c r="B54" s="16" t="str">
        <f>'[1]Foglio1'!B50</f>
        <v>sovrapprezzo AR/38 per finitura interna</v>
      </c>
      <c r="C54" s="35" t="str">
        <f>'[1]Foglio1'!C50</f>
        <v>corpo</v>
      </c>
      <c r="D54" s="38">
        <f>'[1]Foglio1'!M50</f>
        <v>1</v>
      </c>
      <c r="E54" s="19"/>
      <c r="F54" s="18"/>
      <c r="G54" s="20"/>
    </row>
    <row r="55" spans="1:7" ht="39.75" customHeight="1">
      <c r="A55" s="122" t="str">
        <f>'[1]Foglio1'!A51</f>
        <v>AR/41</v>
      </c>
      <c r="B55" s="16" t="str">
        <f>'[1]Foglio1'!B51</f>
        <v>parapetto soppalco</v>
      </c>
      <c r="C55" s="35" t="str">
        <f>'[1]Foglio1'!C51</f>
        <v>corpo</v>
      </c>
      <c r="D55" s="38">
        <f>'[1]Foglio1'!M51</f>
        <v>1</v>
      </c>
      <c r="E55" s="19"/>
      <c r="F55" s="18"/>
      <c r="G55" s="20"/>
    </row>
    <row r="56" spans="1:7" ht="39.75" customHeight="1">
      <c r="A56" s="122" t="str">
        <f>'[1]Foglio1'!A52</f>
        <v>AR/42</v>
      </c>
      <c r="B56" s="16" t="str">
        <f>'[1]Foglio1'!B52</f>
        <v>parapetto scala Lungarno</v>
      </c>
      <c r="C56" s="35" t="str">
        <f>'[1]Foglio1'!C52</f>
        <v>corpo</v>
      </c>
      <c r="D56" s="38">
        <f>'[1]Foglio1'!M52</f>
        <v>1</v>
      </c>
      <c r="E56" s="19"/>
      <c r="F56" s="18"/>
      <c r="G56" s="20"/>
    </row>
    <row r="57" spans="1:7" ht="39.75" customHeight="1">
      <c r="A57" s="122" t="str">
        <f>'[1]Foglio1'!A53</f>
        <v>AR/43</v>
      </c>
      <c r="B57" s="16" t="str">
        <f>'[1]Foglio1'!B53</f>
        <v>gradini scala Lungarno</v>
      </c>
      <c r="C57" s="35" t="str">
        <f>'[1]Foglio1'!C53</f>
        <v>corpo</v>
      </c>
      <c r="D57" s="38">
        <f>'[1]Foglio1'!M53</f>
        <v>25</v>
      </c>
      <c r="E57" s="19"/>
      <c r="F57" s="18"/>
      <c r="G57" s="20"/>
    </row>
    <row r="58" spans="1:7" ht="39.75" customHeight="1">
      <c r="A58" s="122" t="str">
        <f>'[1]Foglio1'!A54</f>
        <v>AR/44</v>
      </c>
      <c r="B58" s="16" t="str">
        <f>'[1]Foglio1'!B54</f>
        <v>gradini scala soppalco</v>
      </c>
      <c r="C58" s="35" t="str">
        <f>'[1]Foglio1'!C54</f>
        <v>corpo</v>
      </c>
      <c r="D58" s="38">
        <f>'[1]Foglio1'!M54</f>
        <v>16</v>
      </c>
      <c r="E58" s="19"/>
      <c r="F58" s="18"/>
      <c r="G58" s="20"/>
    </row>
    <row r="59" spans="1:7" ht="39.75" customHeight="1">
      <c r="A59" s="122" t="str">
        <f>'[1]Foglio1'!A55</f>
        <v>AR/45</v>
      </c>
      <c r="B59" s="16" t="str">
        <f>'[1]Foglio1'!B55</f>
        <v>griglia acciaio circolare </v>
      </c>
      <c r="C59" s="35" t="str">
        <f>'[1]Foglio1'!C55</f>
        <v>corpo</v>
      </c>
      <c r="D59" s="38">
        <f>'[1]Foglio1'!M55</f>
        <v>1</v>
      </c>
      <c r="E59" s="19"/>
      <c r="F59" s="18"/>
      <c r="G59" s="20"/>
    </row>
    <row r="60" spans="1:7" ht="39.75" customHeight="1">
      <c r="A60" s="122" t="str">
        <f>'[1]Foglio1'!A56</f>
        <v>AR/46</v>
      </c>
      <c r="B60" s="16" t="str">
        <f>'[1]Foglio1'!B56</f>
        <v>parapetto vetro antisfondamento</v>
      </c>
      <c r="C60" s="35" t="str">
        <f>'[1]Foglio1'!C56</f>
        <v>corpo</v>
      </c>
      <c r="D60" s="38">
        <f>'[1]Foglio1'!M56</f>
        <v>5</v>
      </c>
      <c r="E60" s="19"/>
      <c r="F60" s="18"/>
      <c r="G60" s="20"/>
    </row>
    <row r="61" spans="1:7" ht="39.75" customHeight="1">
      <c r="A61" s="122" t="str">
        <f>'[1]Foglio1'!A57</f>
        <v>AR/47</v>
      </c>
      <c r="B61" s="16" t="str">
        <f>'[1]Foglio1'!B57</f>
        <v>controsoffitto metallico</v>
      </c>
      <c r="C61" s="35" t="str">
        <f>'[1]Foglio1'!C57</f>
        <v>corpo</v>
      </c>
      <c r="D61" s="38">
        <f>'[1]Foglio1'!M57</f>
        <v>1</v>
      </c>
      <c r="E61" s="19"/>
      <c r="F61" s="18"/>
      <c r="G61" s="20"/>
    </row>
    <row r="62" spans="1:7" ht="39.75" customHeight="1">
      <c r="A62" s="122" t="str">
        <f>'[1]Foglio1'!A58</f>
        <v>AR/48</v>
      </c>
      <c r="B62" s="16" t="str">
        <f>'[1]Foglio1'!B58</f>
        <v>soffitto metallico vetrata ingresso</v>
      </c>
      <c r="C62" s="35" t="str">
        <f>'[1]Foglio1'!C58</f>
        <v>corpo</v>
      </c>
      <c r="D62" s="38">
        <f>'[1]Foglio1'!M58</f>
        <v>1</v>
      </c>
      <c r="E62" s="19"/>
      <c r="F62" s="18"/>
      <c r="G62" s="20"/>
    </row>
    <row r="63" spans="1:7" ht="39.75" customHeight="1">
      <c r="A63" s="122" t="str">
        <f>'[1]Foglio1'!A59</f>
        <v>AR/49</v>
      </c>
      <c r="B63" s="16" t="str">
        <f>'[1]Foglio1'!B59</f>
        <v>vetrata ingressi con apertura a due ante</v>
      </c>
      <c r="C63" s="35" t="str">
        <f>'[1]Foglio1'!C59</f>
        <v>corpo</v>
      </c>
      <c r="D63" s="38">
        <f>'[1]Foglio1'!M59</f>
        <v>2</v>
      </c>
      <c r="E63" s="19"/>
      <c r="F63" s="18"/>
      <c r="G63" s="20"/>
    </row>
    <row r="64" spans="1:7" ht="39.75" customHeight="1">
      <c r="A64" s="122" t="str">
        <f>'[1]Foglio1'!A60</f>
        <v>AR/50a</v>
      </c>
      <c r="B64" s="16" t="str">
        <f>'[1]Foglio1'!B60</f>
        <v>sovrapprezzo x sopraluce vetrato </v>
      </c>
      <c r="C64" s="35" t="str">
        <f>'[1]Foglio1'!C60</f>
        <v>corpo</v>
      </c>
      <c r="D64" s="38">
        <f>'[1]Foglio1'!M60</f>
        <v>1</v>
      </c>
      <c r="E64" s="19"/>
      <c r="F64" s="18"/>
      <c r="G64" s="20"/>
    </row>
    <row r="65" spans="1:7" ht="39.75" customHeight="1">
      <c r="A65" s="122" t="str">
        <f>'[1]Foglio1'!A61</f>
        <v>AR/50b</v>
      </c>
      <c r="B65" s="16" t="str">
        <f>'[1]Foglio1'!B61</f>
        <v>vetri laterali ingresso Lungarno</v>
      </c>
      <c r="C65" s="35" t="str">
        <f>'[1]Foglio1'!C61</f>
        <v>corpo</v>
      </c>
      <c r="D65" s="38">
        <f>'[1]Foglio1'!M61</f>
        <v>1</v>
      </c>
      <c r="E65" s="19"/>
      <c r="F65" s="18"/>
      <c r="G65" s="20"/>
    </row>
    <row r="66" spans="1:7" ht="39.75" customHeight="1">
      <c r="A66" s="122" t="str">
        <f>'[1]Foglio1'!A62</f>
        <v>AR/50c</v>
      </c>
      <c r="B66" s="16" t="str">
        <f>'[1]Foglio1'!B62</f>
        <v>vetri laterali ingresso Museo</v>
      </c>
      <c r="C66" s="35" t="str">
        <f>'[1]Foglio1'!C62</f>
        <v>corpo</v>
      </c>
      <c r="D66" s="38">
        <f>'[1]Foglio1'!M62</f>
        <v>1</v>
      </c>
      <c r="E66" s="19"/>
      <c r="F66" s="18"/>
      <c r="G66" s="20"/>
    </row>
    <row r="67" spans="1:7" ht="39.75" customHeight="1">
      <c r="A67" s="122" t="str">
        <f>'[1]Foglio1'!A63</f>
        <v>AR/51</v>
      </c>
      <c r="B67" s="16" t="str">
        <f>'[1]Foglio1'!B63</f>
        <v>elemento metallico tecnologico</v>
      </c>
      <c r="C67" s="35" t="str">
        <f>'[1]Foglio1'!C63</f>
        <v>corpo</v>
      </c>
      <c r="D67" s="38">
        <f>'[1]Foglio1'!M63</f>
        <v>8</v>
      </c>
      <c r="E67" s="19"/>
      <c r="F67" s="18"/>
      <c r="G67" s="20"/>
    </row>
    <row r="68" spans="1:7" ht="39.75" customHeight="1">
      <c r="A68" s="122" t="str">
        <f>'[1]Foglio1'!A64</f>
        <v>AR/52</v>
      </c>
      <c r="B68" s="16" t="str">
        <f>'[1]Foglio1'!B64</f>
        <v>persiana metallica esterna </v>
      </c>
      <c r="C68" s="35" t="str">
        <f>'[1]Foglio1'!C64</f>
        <v>corpo</v>
      </c>
      <c r="D68" s="38">
        <f>'[1]Foglio1'!M64</f>
        <v>8</v>
      </c>
      <c r="E68" s="19"/>
      <c r="F68" s="18"/>
      <c r="G68" s="20"/>
    </row>
    <row r="69" spans="1:7" ht="39.75" customHeight="1">
      <c r="A69" s="122" t="str">
        <f>'[1]Foglio1'!A65</f>
        <v>AR/53</v>
      </c>
      <c r="B69" s="16" t="str">
        <f>'[1]Foglio1'!B65</f>
        <v>infisso esterno a vasistas</v>
      </c>
      <c r="C69" s="35" t="str">
        <f>'[1]Foglio1'!C65</f>
        <v>corpo</v>
      </c>
      <c r="D69" s="38">
        <f>'[1]Foglio1'!M65</f>
        <v>8</v>
      </c>
      <c r="E69" s="19"/>
      <c r="F69" s="18"/>
      <c r="G69" s="20"/>
    </row>
    <row r="70" spans="1:7" ht="39.75" customHeight="1">
      <c r="A70" s="122" t="str">
        <f>'[1]Foglio1'!A66</f>
        <v>AR/54</v>
      </c>
      <c r="B70" s="16" t="str">
        <f>'[1]Foglio1'!B66</f>
        <v>vetrina lato Lungarno</v>
      </c>
      <c r="C70" s="35" t="str">
        <f>'[1]Foglio1'!C66</f>
        <v>corpo</v>
      </c>
      <c r="D70" s="38">
        <f>'[1]Foglio1'!M66</f>
        <v>4</v>
      </c>
      <c r="E70" s="19"/>
      <c r="F70" s="18"/>
      <c r="G70" s="20"/>
    </row>
    <row r="71" spans="1:7" ht="39.75" customHeight="1">
      <c r="A71" s="122" t="str">
        <f>'[1]Foglio1'!A67</f>
        <v>AR/55</v>
      </c>
      <c r="B71" s="16" t="str">
        <f>'[1]Foglio1'!B67</f>
        <v>infisso esterno in legno</v>
      </c>
      <c r="C71" s="35" t="str">
        <f>'[1]Foglio1'!C67</f>
        <v>corpo</v>
      </c>
      <c r="D71" s="38">
        <f>'[1]Foglio1'!M67</f>
        <v>1</v>
      </c>
      <c r="E71" s="19"/>
      <c r="F71" s="18"/>
      <c r="G71" s="20"/>
    </row>
    <row r="72" spans="1:7" ht="39.75" customHeight="1">
      <c r="A72" s="122" t="str">
        <f>'[1]Foglio1'!A68</f>
        <v>AR/56</v>
      </c>
      <c r="B72" s="16" t="str">
        <f>'[1]Foglio1'!B68</f>
        <v>posa nuovo portone ingresso</v>
      </c>
      <c r="C72" s="35" t="str">
        <f>'[1]Foglio1'!C68</f>
        <v>corpo</v>
      </c>
      <c r="D72" s="38">
        <f>'[1]Foglio1'!M68</f>
        <v>1</v>
      </c>
      <c r="E72" s="19"/>
      <c r="F72" s="18"/>
      <c r="G72" s="20"/>
    </row>
    <row r="73" spans="1:7" ht="39.75" customHeight="1">
      <c r="A73" s="122" t="str">
        <f>'[1]Foglio1'!A69</f>
        <v>AR/57</v>
      </c>
      <c r="B73" s="16" t="str">
        <f>'[1]Foglio1'!B69</f>
        <v>nuova apertura facciata principale</v>
      </c>
      <c r="C73" s="35" t="str">
        <f>'[1]Foglio1'!C69</f>
        <v>corpo</v>
      </c>
      <c r="D73" s="38">
        <f>'[1]Foglio1'!M69</f>
        <v>1</v>
      </c>
      <c r="E73" s="19"/>
      <c r="F73" s="18"/>
      <c r="G73" s="20"/>
    </row>
    <row r="74" spans="1:7" ht="39.75" customHeight="1">
      <c r="A74" s="122" t="str">
        <f>'[1]Foglio1'!A70</f>
        <v>AR/58</v>
      </c>
      <c r="B74" s="16" t="str">
        <f>'[1]Foglio1'!B70</f>
        <v>smontaggio e montaggio infissi esterni</v>
      </c>
      <c r="C74" s="35" t="str">
        <f>'[1]Foglio1'!C70</f>
        <v>corpo</v>
      </c>
      <c r="D74" s="38">
        <f>'[1]Foglio1'!M70</f>
        <v>12</v>
      </c>
      <c r="E74" s="19"/>
      <c r="F74" s="18"/>
      <c r="G74" s="20"/>
    </row>
    <row r="75" spans="1:7" ht="39.75" customHeight="1">
      <c r="A75" s="122" t="str">
        <f>'[1]Foglio1'!A71</f>
        <v>AR/59</v>
      </c>
      <c r="B75" s="16" t="str">
        <f>'[1]Foglio1'!B71</f>
        <v>infisso esterno legno e vetro</v>
      </c>
      <c r="C75" s="35" t="str">
        <f>'[1]Foglio1'!C71</f>
        <v>corpo</v>
      </c>
      <c r="D75" s="38">
        <f>'[1]Foglio1'!M71</f>
        <v>1</v>
      </c>
      <c r="E75" s="19"/>
      <c r="F75" s="18"/>
      <c r="G75" s="20"/>
    </row>
    <row r="76" spans="1:7" ht="39.75" customHeight="1">
      <c r="A76" s="122" t="str">
        <f>'[1]Foglio1'!A72</f>
        <v>AR/60a</v>
      </c>
      <c r="B76" s="16" t="str">
        <f>'[1]Foglio1'!B72</f>
        <v>fornitura e posa inferriata Veliti e scantinato</v>
      </c>
      <c r="C76" s="35" t="str">
        <f>'[1]Foglio1'!C72</f>
        <v>corpo</v>
      </c>
      <c r="D76" s="38">
        <f>'[1]Foglio1'!M72</f>
        <v>4</v>
      </c>
      <c r="E76" s="19"/>
      <c r="F76" s="18"/>
      <c r="G76" s="20"/>
    </row>
    <row r="77" spans="1:7" ht="39.75" customHeight="1">
      <c r="A77" s="122" t="str">
        <f>'[1]Foglio1'!A73</f>
        <v>AR/60b</v>
      </c>
      <c r="B77" s="16" t="str">
        <f>'[1]Foglio1'!B73</f>
        <v>fornitura e posa inferriata facciata principale</v>
      </c>
      <c r="C77" s="35" t="str">
        <f>'[1]Foglio1'!C73</f>
        <v>corpo</v>
      </c>
      <c r="D77" s="38">
        <f>'[1]Foglio1'!M73</f>
        <v>1</v>
      </c>
      <c r="E77" s="19"/>
      <c r="F77" s="18"/>
      <c r="G77" s="20"/>
    </row>
    <row r="78" spans="1:7" ht="39.75" customHeight="1">
      <c r="A78" s="122" t="str">
        <f>'[1]Foglio1'!A74</f>
        <v>AR/61a</v>
      </c>
      <c r="B78" s="16" t="str">
        <f>'[1]Foglio1'!B74</f>
        <v>prima mano a base di latte di calce su intonaci vecchi</v>
      </c>
      <c r="C78" s="35" t="str">
        <f>'[1]Foglio1'!C74</f>
        <v>mq</v>
      </c>
      <c r="D78" s="38">
        <f>'[1]Foglio1'!M74</f>
        <v>4300</v>
      </c>
      <c r="E78" s="19"/>
      <c r="F78" s="18"/>
      <c r="G78" s="20"/>
    </row>
    <row r="79" spans="1:7" ht="39.75" customHeight="1">
      <c r="A79" s="122" t="str">
        <f>'[1]Foglio1'!A75</f>
        <v>AR/61b</v>
      </c>
      <c r="B79" s="16" t="str">
        <f>'[1]Foglio1'!B75</f>
        <v>prima mano a base di latte di calce su intonaci nuovi</v>
      </c>
      <c r="C79" s="35" t="str">
        <f>'[1]Foglio1'!C75</f>
        <v>mq.</v>
      </c>
      <c r="D79" s="38">
        <f>'[1]Foglio1'!M75</f>
        <v>1216</v>
      </c>
      <c r="E79" s="19"/>
      <c r="F79" s="18"/>
      <c r="G79" s="20"/>
    </row>
    <row r="80" spans="1:7" ht="39.75" customHeight="1">
      <c r="A80" s="122" t="str">
        <f>'[1]Foglio1'!A76</f>
        <v>AR/61c</v>
      </c>
      <c r="B80" s="16" t="str">
        <f>'[1]Foglio1'!B76</f>
        <v>due mani di colore</v>
      </c>
      <c r="C80" s="35" t="str">
        <f>'[1]Foglio1'!C76</f>
        <v>mq</v>
      </c>
      <c r="D80" s="38">
        <f>'[1]Foglio1'!M76</f>
        <v>1216</v>
      </c>
      <c r="E80" s="19"/>
      <c r="F80" s="18"/>
      <c r="G80" s="20"/>
    </row>
    <row r="81" spans="1:7" ht="39.75" customHeight="1">
      <c r="A81" s="122" t="str">
        <f>'[1]Foglio1'!A77</f>
        <v>AR/61d</v>
      </c>
      <c r="B81" s="16" t="str">
        <f>'[1]Foglio1'!B77</f>
        <v>patinatura di AR/60c</v>
      </c>
      <c r="C81" s="35" t="str">
        <f>'[1]Foglio1'!C77</f>
        <v>mq</v>
      </c>
      <c r="D81" s="38">
        <f>'[1]Foglio1'!M77</f>
        <v>100</v>
      </c>
      <c r="E81" s="19"/>
      <c r="F81" s="18"/>
      <c r="G81" s="20"/>
    </row>
    <row r="82" spans="1:7" ht="39.75" customHeight="1">
      <c r="A82" s="122" t="str">
        <f>'[1]Foglio1'!A78</f>
        <v>AR/61e</v>
      </c>
      <c r="B82" s="16" t="str">
        <f>'[1]Foglio1'!B78</f>
        <v>fasce o specchiature controcolore</v>
      </c>
      <c r="C82" s="35" t="str">
        <f>'[1]Foglio1'!C78</f>
        <v>mq</v>
      </c>
      <c r="D82" s="38">
        <f>'[1]Foglio1'!M78</f>
        <v>100</v>
      </c>
      <c r="E82" s="19"/>
      <c r="F82" s="18"/>
      <c r="G82" s="20"/>
    </row>
    <row r="83" spans="1:7" ht="39.75" customHeight="1">
      <c r="A83" s="122" t="str">
        <f>'[1]Foglio1'!A81</f>
        <v>AR/62</v>
      </c>
      <c r="B83" s="21" t="str">
        <f>'[1]Foglio1'!B81</f>
        <v>Opere secondarie non prezzate precedentemente  e di difficoltosa individuazione preventiva da eseguire in economia</v>
      </c>
      <c r="C83" s="36"/>
      <c r="D83" s="39"/>
      <c r="E83" s="22"/>
      <c r="F83" s="23"/>
      <c r="G83" s="24"/>
    </row>
    <row r="84" spans="1:7" ht="19.5" customHeight="1">
      <c r="A84" s="122" t="str">
        <f>'[1]Foglio1'!A82</f>
        <v>AR/62a</v>
      </c>
      <c r="B84" s="16" t="str">
        <f>'[1]Foglio1'!B82</f>
        <v>operaio IV livello</v>
      </c>
      <c r="C84" s="37" t="str">
        <f>'[1]Foglio1'!C82</f>
        <v>ora</v>
      </c>
      <c r="D84" s="38">
        <f>'[1]Foglio1'!M82</f>
        <v>300</v>
      </c>
      <c r="E84" s="19"/>
      <c r="F84" s="18"/>
      <c r="G84" s="20"/>
    </row>
    <row r="85" spans="1:7" ht="19.5" customHeight="1">
      <c r="A85" s="122" t="str">
        <f>'[1]Foglio1'!A83</f>
        <v>AR/62b</v>
      </c>
      <c r="B85" s="16" t="str">
        <f>'[1]Foglio1'!B83</f>
        <v>operaio specializzato</v>
      </c>
      <c r="C85" s="37" t="str">
        <f>'[1]Foglio1'!C83</f>
        <v>ora</v>
      </c>
      <c r="D85" s="38">
        <f>'[1]Foglio1'!M83</f>
        <v>300</v>
      </c>
      <c r="E85" s="19"/>
      <c r="F85" s="18"/>
      <c r="G85" s="20"/>
    </row>
    <row r="86" spans="1:7" ht="19.5" customHeight="1">
      <c r="A86" s="122" t="str">
        <f>'[1]Foglio1'!A84</f>
        <v>AR/62c</v>
      </c>
      <c r="B86" s="16" t="str">
        <f>'[1]Foglio1'!B84</f>
        <v>operaio qualificato</v>
      </c>
      <c r="C86" s="37" t="str">
        <f>'[1]Foglio1'!C84</f>
        <v>ora</v>
      </c>
      <c r="D86" s="38">
        <f>'[1]Foglio1'!M84</f>
        <v>300</v>
      </c>
      <c r="E86" s="19"/>
      <c r="F86" s="18"/>
      <c r="G86" s="20"/>
    </row>
    <row r="87" spans="1:7" ht="19.5" customHeight="1">
      <c r="A87" s="122" t="str">
        <f>'[1]Foglio1'!A85</f>
        <v>AR/62d</v>
      </c>
      <c r="B87" s="16" t="str">
        <f>'[1]Foglio1'!B85</f>
        <v>operaio comune</v>
      </c>
      <c r="C87" s="37" t="str">
        <f>'[1]Foglio1'!C85</f>
        <v>ora</v>
      </c>
      <c r="D87" s="38">
        <f>'[1]Foglio1'!M85</f>
        <v>300</v>
      </c>
      <c r="E87" s="19"/>
      <c r="F87" s="18"/>
      <c r="G87" s="20"/>
    </row>
    <row r="88" spans="1:7" ht="30" customHeight="1">
      <c r="A88" s="122" t="str">
        <f>'[1]Foglio1'!A86</f>
        <v>AR/62e</v>
      </c>
      <c r="B88" s="16" t="str">
        <f>'[1]Foglio1'!B86</f>
        <v>materiali e noli</v>
      </c>
      <c r="C88" s="37" t="str">
        <f>'[1]Foglio1'!C86</f>
        <v>corpo</v>
      </c>
      <c r="D88" s="38">
        <f>'[1]Foglio1'!M86</f>
        <v>1</v>
      </c>
      <c r="E88" s="19"/>
      <c r="F88" s="150" t="s">
        <v>114</v>
      </c>
      <c r="G88" s="20"/>
    </row>
    <row r="89" spans="1:7" ht="53.25" customHeight="1">
      <c r="A89" s="122" t="str">
        <f>'[1]Foglio1'!A87</f>
        <v>AR/63</v>
      </c>
      <c r="B89" s="16" t="str">
        <f>'[1]Foglio1'!B87</f>
        <v>Opere secondarie non  prezzate precedentemente  e di difficoltosa individuazione preventiva da eseguire in economia - materiali al costo di bollettino OO.PP. Al netto del ribasso medio d'asta</v>
      </c>
      <c r="C89" s="37" t="s">
        <v>115</v>
      </c>
      <c r="D89" s="38">
        <f>'[1]Foglio1'!M87</f>
        <v>1</v>
      </c>
      <c r="E89" s="19"/>
      <c r="F89" s="150" t="s">
        <v>114</v>
      </c>
      <c r="G89" s="20"/>
    </row>
    <row r="90" spans="1:7" s="152" customFormat="1" ht="27" customHeight="1" thickBot="1">
      <c r="A90" s="194" t="s">
        <v>116</v>
      </c>
      <c r="B90" s="195"/>
      <c r="C90" s="195"/>
      <c r="D90" s="195"/>
      <c r="E90" s="195"/>
      <c r="F90" s="195"/>
      <c r="G90" s="196"/>
    </row>
    <row r="91" spans="1:7" ht="27.75" customHeight="1" thickBot="1">
      <c r="A91" s="206" t="s">
        <v>248</v>
      </c>
      <c r="B91" s="207"/>
      <c r="C91" s="207"/>
      <c r="D91" s="207"/>
      <c r="E91" s="207"/>
      <c r="F91" s="207"/>
      <c r="G91" s="208"/>
    </row>
    <row r="92" spans="1:7" ht="45" customHeight="1">
      <c r="A92" s="123" t="str">
        <f>'[2]Foglio1'!A5</f>
        <v>ST-1</v>
      </c>
      <c r="B92" s="25" t="str">
        <f>'[2]Foglio1'!B5</f>
        <v>Formazione dei sottocantieri per i grandi smontaggi </v>
      </c>
      <c r="C92" s="26" t="str">
        <f>'[2]Foglio1'!C5</f>
        <v>cad</v>
      </c>
      <c r="D92" s="40">
        <f>'[2]Foglio1'!M5</f>
        <v>5</v>
      </c>
      <c r="E92" s="29"/>
      <c r="F92" s="30"/>
      <c r="G92" s="31"/>
    </row>
    <row r="93" spans="1:7" ht="45" customHeight="1">
      <c r="A93" s="124" t="str">
        <f>'[2]Foglio1'!A6</f>
        <v>ST-2</v>
      </c>
      <c r="B93" s="16" t="str">
        <f>'[2]Foglio1'!B6</f>
        <v>Esecuzione di nuove murature portanti in mattoni semipieni antismici a sutura di varchi esistenti (con area del varco non sup. a 3,00mq.).</v>
      </c>
      <c r="C93" s="27" t="str">
        <f>'[2]Foglio1'!C6</f>
        <v>cad</v>
      </c>
      <c r="D93" s="41">
        <f>'[2]Foglio1'!M6</f>
        <v>3</v>
      </c>
      <c r="E93" s="32"/>
      <c r="F93" s="33"/>
      <c r="G93" s="34"/>
    </row>
    <row r="94" spans="1:7" ht="45" customHeight="1">
      <c r="A94" s="124" t="str">
        <f>'[2]Foglio1'!A7</f>
        <v>ST-3</v>
      </c>
      <c r="B94" s="16" t="str">
        <f>'[2]Foglio1'!B7</f>
        <v>Tagli confinati per riformazione di aperture esistenti - piccole (area del varco non superiore a 3,00mq.) Compreso smontaggi e trasporti</v>
      </c>
      <c r="C94" s="27" t="str">
        <f>'[2]Foglio1'!C7</f>
        <v>cad</v>
      </c>
      <c r="D94" s="41">
        <f>'[2]Foglio1'!M7</f>
        <v>4</v>
      </c>
      <c r="E94" s="32"/>
      <c r="F94" s="33"/>
      <c r="G94" s="34"/>
    </row>
    <row r="95" spans="1:7" ht="45" customHeight="1">
      <c r="A95" s="124" t="str">
        <f>'[2]Foglio1'!A8</f>
        <v>ST-4</v>
      </c>
      <c r="B95" s="16" t="str">
        <f>'[2]Foglio1'!B8</f>
        <v>Tagli confinati per riformazione di aperture esistenti - grandi (area del varco superiore a 3,00mq.) Compreso smontaggi e trasporti</v>
      </c>
      <c r="C95" s="27" t="str">
        <f>'[2]Foglio1'!C8</f>
        <v>cad.</v>
      </c>
      <c r="D95" s="41">
        <f>'[2]Foglio1'!M8</f>
        <v>4</v>
      </c>
      <c r="E95" s="32"/>
      <c r="F95" s="33"/>
      <c r="G95" s="34"/>
    </row>
    <row r="96" spans="1:7" ht="45" customHeight="1">
      <c r="A96" s="124" t="str">
        <f>'[2]Foglio1'!A9</f>
        <v>ST-5</v>
      </c>
      <c r="B96" s="16" t="str">
        <f>'[2]Foglio1'!B9</f>
        <v>Tagli confinati per nuova formazione di aperture su murature verticali e volte, fino a 3 mq. di superficie del varco. Compreso smontaggi e trasporti.</v>
      </c>
      <c r="C96" s="27" t="str">
        <f>'[2]Foglio1'!C9</f>
        <v>cad</v>
      </c>
      <c r="D96" s="41">
        <f>'[2]Foglio1'!M9</f>
        <v>6</v>
      </c>
      <c r="E96" s="32"/>
      <c r="F96" s="33"/>
      <c r="G96" s="34"/>
    </row>
    <row r="97" spans="1:7" ht="45" customHeight="1">
      <c r="A97" s="124" t="str">
        <f>'[2]Foglio1'!A10</f>
        <v>ST-6</v>
      </c>
      <c r="B97" s="16" t="str">
        <f>'[2]Foglio1'!B10</f>
        <v>Tagli confinati per nuova formazione di aperture su murature verticali e volte, oltre i 3 mq. di superficie del varco. Compreso smontaggi e trasporti</v>
      </c>
      <c r="C97" s="27" t="str">
        <f>'[2]Foglio1'!C10</f>
        <v>cad</v>
      </c>
      <c r="D97" s="41">
        <f>'[2]Foglio1'!M10</f>
        <v>1</v>
      </c>
      <c r="E97" s="32"/>
      <c r="F97" s="33"/>
      <c r="G97" s="34"/>
    </row>
    <row r="98" spans="1:7" ht="45" customHeight="1">
      <c r="A98" s="124" t="str">
        <f>'[2]Foglio1'!A11</f>
        <v>ST-7</v>
      </c>
      <c r="B98" s="16" t="str">
        <f>'[2]Foglio1'!B11</f>
        <v>Bordatura di confinamento di varchi murari riformati o di nuova esecuzione- piccola dimensione (inf. 3 mq)</v>
      </c>
      <c r="C98" s="27" t="str">
        <f>'[2]Foglio1'!C11</f>
        <v>mq.</v>
      </c>
      <c r="D98" s="41">
        <f>'[2]Foglio1'!M11</f>
        <v>10</v>
      </c>
      <c r="E98" s="32"/>
      <c r="F98" s="33"/>
      <c r="G98" s="34"/>
    </row>
    <row r="99" spans="1:7" ht="45" customHeight="1">
      <c r="A99" s="124" t="str">
        <f>'[2]Foglio1'!A12</f>
        <v>ST-8</v>
      </c>
      <c r="B99" s="16" t="str">
        <f>'[2]Foglio1'!B12</f>
        <v>Bordatura di confinamento di varchi murari riformati o di nuova esecuzione o già esistenti. - grande dimensione (sup. 3 mq)</v>
      </c>
      <c r="C99" s="27" t="str">
        <f>'[2]Foglio1'!C12</f>
        <v>cad.</v>
      </c>
      <c r="D99" s="41">
        <f>'[2]Foglio1'!M12</f>
        <v>4</v>
      </c>
      <c r="E99" s="32"/>
      <c r="F99" s="33"/>
      <c r="G99" s="34"/>
    </row>
    <row r="100" spans="1:7" ht="45" customHeight="1">
      <c r="A100" s="124" t="str">
        <f>'[2]Foglio1'!A13</f>
        <v>ST-9</v>
      </c>
      <c r="B100" s="16" t="str">
        <f>'[2]Foglio1'!B13</f>
        <v>Esecuzione di iniezioni per riaggregazione muraria con calci colloidali iniettabili - superfici di varchi di piccola dimensione.</v>
      </c>
      <c r="C100" s="27" t="str">
        <f>'[2]Foglio1'!C13</f>
        <v>cad.</v>
      </c>
      <c r="D100" s="41">
        <f>'[2]Foglio1'!M13</f>
        <v>5</v>
      </c>
      <c r="E100" s="32"/>
      <c r="F100" s="33"/>
      <c r="G100" s="34"/>
    </row>
    <row r="101" spans="1:7" ht="45" customHeight="1">
      <c r="A101" s="124" t="str">
        <f>'[2]Foglio1'!A14</f>
        <v>ST-10</v>
      </c>
      <c r="B101" s="16" t="str">
        <f>'[2]Foglio1'!B14</f>
        <v>Esecuzione di iniezioni per riaggregazione muraria con calci colloidali iniettabili - superfici di varchi di grande dimensione.</v>
      </c>
      <c r="C101" s="27" t="str">
        <f>'[2]Foglio1'!C14</f>
        <v>cad.</v>
      </c>
      <c r="D101" s="41">
        <f>'[2]Foglio1'!M14</f>
        <v>3</v>
      </c>
      <c r="E101" s="32"/>
      <c r="F101" s="33"/>
      <c r="G101" s="34"/>
    </row>
    <row r="102" spans="1:7" ht="53.25" customHeight="1">
      <c r="A102" s="124" t="str">
        <f>'[2]Foglio1'!A15</f>
        <v>ST-11</v>
      </c>
      <c r="B102" s="16" t="str">
        <f>'[2]Foglio1'!B15</f>
        <v>Smontaggio confinato di pavimento, sottofondo e struttura a volta o riempimento, per formazione di trincea di lavoro longitudinale a murature di piano terra, sull'estradosso delle volte della nuova sala congressi .</v>
      </c>
      <c r="C102" s="27" t="str">
        <f>'[2]Foglio1'!C15</f>
        <v>ml.</v>
      </c>
      <c r="D102" s="41">
        <f>'[2]Foglio1'!M15</f>
        <v>28</v>
      </c>
      <c r="E102" s="32"/>
      <c r="F102" s="33"/>
      <c r="G102" s="34"/>
    </row>
    <row r="103" spans="1:7" ht="51.75" customHeight="1">
      <c r="A103" s="124" t="str">
        <f>'[2]Foglio1'!A16</f>
        <v>ST-12</v>
      </c>
      <c r="B103" s="16" t="str">
        <f>'[2]Foglio1'!B16</f>
        <v>Tagli confinati eseguiti a sega ovvero per carotaggio di grande diametro, per la formazione degli alloggiamenti dei consolidamenti metallici verticali di imposta, zona nuova sala congressi.</v>
      </c>
      <c r="C103" s="27" t="str">
        <f>'[2]Foglio1'!C16</f>
        <v>cad.</v>
      </c>
      <c r="D103" s="41">
        <f>'[2]Foglio1'!M16</f>
        <v>8</v>
      </c>
      <c r="E103" s="32"/>
      <c r="F103" s="33"/>
      <c r="G103" s="34"/>
    </row>
    <row r="104" spans="1:7" ht="45" customHeight="1">
      <c r="A104" s="124" t="str">
        <f>'[2]Foglio1'!A17</f>
        <v>ST-13</v>
      </c>
      <c r="B104" s="16" t="str">
        <f>'[2]Foglio1'!B17</f>
        <v>Esecuzione di scavo sottoquota a pavimento esistente compreso smontaggio di strutture e trovanti esistenti - zona interna</v>
      </c>
      <c r="C104" s="27" t="str">
        <f>'[2]Foglio1'!C17</f>
        <v>mc</v>
      </c>
      <c r="D104" s="41">
        <f>'[2]Foglio1'!M17</f>
        <v>20</v>
      </c>
      <c r="E104" s="32"/>
      <c r="F104" s="33"/>
      <c r="G104" s="34"/>
    </row>
    <row r="105" spans="1:7" ht="45" customHeight="1">
      <c r="A105" s="124" t="str">
        <f>'[2]Foglio1'!A18</f>
        <v>ST-14</v>
      </c>
      <c r="B105" s="16" t="str">
        <f>'[2]Foglio1'!B18</f>
        <v>Consolidamenti fondali nella zona centrale della nuova sala convegni - opere in acciaio cementato</v>
      </c>
      <c r="C105" s="27" t="str">
        <f>'[2]Foglio1'!C18</f>
        <v>cad</v>
      </c>
      <c r="D105" s="41">
        <f>'[2]Foglio1'!M18</f>
        <v>4</v>
      </c>
      <c r="E105" s="32"/>
      <c r="F105" s="33"/>
      <c r="G105" s="34"/>
    </row>
    <row r="106" spans="1:7" ht="45" customHeight="1">
      <c r="A106" s="124" t="str">
        <f>'[2]Foglio1'!A19</f>
        <v>ST-15</v>
      </c>
      <c r="B106" s="16" t="str">
        <f>'[2]Foglio1'!B19</f>
        <v>Consolidamenti fondali nella zona centrale della nuova sala convegni - iniezione di resine espansive sottofondali</v>
      </c>
      <c r="C106" s="27" t="str">
        <f>'[2]Foglio1'!C19</f>
        <v>cad</v>
      </c>
      <c r="D106" s="41">
        <f>'[2]Foglio1'!M19</f>
        <v>4</v>
      </c>
      <c r="E106" s="32"/>
      <c r="F106" s="33"/>
      <c r="G106" s="34"/>
    </row>
    <row r="107" spans="1:7" ht="45" customHeight="1">
      <c r="A107" s="124" t="str">
        <f>'[2]Foglio1'!A20</f>
        <v>ST-16</v>
      </c>
      <c r="B107" s="16" t="str">
        <f>'[2]Foglio1'!B20</f>
        <v>Consolidamenti delle murature laterali all'imposta delle travi di affiancamento di piano terra - strutture in acciaio cementato</v>
      </c>
      <c r="C107" s="27" t="str">
        <f>'[2]Foglio1'!C20</f>
        <v>cad</v>
      </c>
      <c r="D107" s="41">
        <f>'[2]Foglio1'!M20</f>
        <v>4</v>
      </c>
      <c r="E107" s="32"/>
      <c r="F107" s="33"/>
      <c r="G107" s="34"/>
    </row>
    <row r="108" spans="1:7" ht="45" customHeight="1">
      <c r="A108" s="124" t="str">
        <f>'[2]Foglio1'!A21</f>
        <v>ST-17</v>
      </c>
      <c r="B108" s="16" t="str">
        <f>'[2]Foglio1'!B21</f>
        <v>Consolidamenti delle murature laterali all'imposta delle travi di affiancamento di piano terra - iniezioni di consolidamento per riaggregazione muraria</v>
      </c>
      <c r="C108" s="27" t="str">
        <f>'[2]Foglio1'!C21</f>
        <v>cad</v>
      </c>
      <c r="D108" s="41">
        <f>'[2]Foglio1'!M21</f>
        <v>4</v>
      </c>
      <c r="E108" s="32"/>
      <c r="F108" s="33"/>
      <c r="G108" s="34"/>
    </row>
    <row r="109" spans="1:7" ht="45" customHeight="1">
      <c r="A109" s="124" t="str">
        <f>'[2]Foglio1'!A22</f>
        <v>ST-18</v>
      </c>
      <c r="B109" s="16" t="str">
        <f>'[2]Foglio1'!B22</f>
        <v>Realizzazione di travi opere provvisionali inferiori affiancate alle murature da smontare al piano scantinato - </v>
      </c>
      <c r="C109" s="27" t="str">
        <f>'[2]Foglio1'!C22</f>
        <v>cad</v>
      </c>
      <c r="D109" s="41">
        <f>'[2]Foglio1'!M22</f>
        <v>4</v>
      </c>
      <c r="E109" s="32"/>
      <c r="F109" s="33"/>
      <c r="G109" s="34"/>
    </row>
    <row r="110" spans="1:7" ht="45" customHeight="1">
      <c r="A110" s="124" t="str">
        <f>'[2]Foglio1'!A23</f>
        <v>ST-19</v>
      </c>
      <c r="B110" s="16" t="str">
        <f>'[2]Foglio1'!B23</f>
        <v>Realizzazione di travi di affiancamento a configurazione curva in corrispondenza di murature da smontare al piano scantinato - opere in C.A. ed acciaio</v>
      </c>
      <c r="C110" s="27" t="str">
        <f>'[2]Foglio1'!C23</f>
        <v>cad</v>
      </c>
      <c r="D110" s="41">
        <f>'[2]Foglio1'!M23</f>
        <v>4</v>
      </c>
      <c r="E110" s="32"/>
      <c r="F110" s="33"/>
      <c r="G110" s="34"/>
    </row>
    <row r="111" spans="1:7" ht="45" customHeight="1">
      <c r="A111" s="124" t="str">
        <f>'[2]Foglio1'!A24</f>
        <v>ST-20</v>
      </c>
      <c r="B111" s="16" t="str">
        <f>'[2]Foglio1'!B24</f>
        <v>Realizzazione di travi di affiancamento a configurazione curva in corrispondenza di murature da smontare al piano scantinato - spillature metalliche di collegamento</v>
      </c>
      <c r="C111" s="27" t="str">
        <f>'[2]Foglio1'!C24</f>
        <v>cad</v>
      </c>
      <c r="D111" s="41">
        <f>'[2]Foglio1'!M24</f>
        <v>4</v>
      </c>
      <c r="E111" s="32"/>
      <c r="F111" s="33"/>
      <c r="G111" s="34"/>
    </row>
    <row r="112" spans="1:7" ht="45" customHeight="1">
      <c r="A112" s="124" t="str">
        <f>'[2]Foglio1'!A25</f>
        <v>ST-21</v>
      </c>
      <c r="B112" s="16" t="str">
        <f>'[2]Foglio1'!B25</f>
        <v>Opere di smontaggio confinato ed a controllo strumentale di grandi murature - opere provvisionali</v>
      </c>
      <c r="C112" s="27" t="str">
        <f>'[2]Foglio1'!C25</f>
        <v>cad</v>
      </c>
      <c r="D112" s="41">
        <f>'[2]Foglio1'!M25</f>
        <v>4</v>
      </c>
      <c r="E112" s="32"/>
      <c r="F112" s="33"/>
      <c r="G112" s="34"/>
    </row>
    <row r="113" spans="1:7" ht="45" customHeight="1">
      <c r="A113" s="124" t="str">
        <f>'[2]Foglio1'!A26</f>
        <v>ST-22</v>
      </c>
      <c r="B113" s="16" t="str">
        <f>'[2]Foglio1'!B26</f>
        <v>Opere di smontaggio confinato ed a controllo strumentale di grandi murature - controllo strumentale</v>
      </c>
      <c r="C113" s="27" t="str">
        <f>'[2]Foglio1'!C26</f>
        <v>cad</v>
      </c>
      <c r="D113" s="41">
        <f>'[2]Foglio1'!M26</f>
        <v>4</v>
      </c>
      <c r="E113" s="32"/>
      <c r="F113" s="33"/>
      <c r="G113" s="34"/>
    </row>
    <row r="114" spans="1:7" ht="45" customHeight="1">
      <c r="A114" s="124" t="str">
        <f>'[2]Foglio1'!A27</f>
        <v>ST-23</v>
      </c>
      <c r="B114" s="16" t="str">
        <f>'[2]Foglio1'!B27</f>
        <v>Opere di smontaggio confinato ed a controllo strumentale di grandi murature - smontaggio confinato e trasporto del marino</v>
      </c>
      <c r="C114" s="27" t="str">
        <f>'[2]Foglio1'!C27</f>
        <v>cad</v>
      </c>
      <c r="D114" s="41">
        <f>'[2]Foglio1'!M27</f>
        <v>4</v>
      </c>
      <c r="E114" s="32"/>
      <c r="F114" s="33"/>
      <c r="G114" s="34"/>
    </row>
    <row r="115" spans="1:7" ht="45" customHeight="1">
      <c r="A115" s="124" t="str">
        <f>'[2]Foglio1'!A28</f>
        <v>ST-24</v>
      </c>
      <c r="B115" s="16" t="str">
        <f>'[2]Foglio1'!B28</f>
        <v>Smontaggio confinato di strutture a volticciole esistenti a soffitto per riformazione di aperture esterne.</v>
      </c>
      <c r="C115" s="27" t="str">
        <f>'[2]Foglio1'!C28</f>
        <v>cad</v>
      </c>
      <c r="D115" s="41">
        <f>'[2]Foglio1'!M28</f>
        <v>3</v>
      </c>
      <c r="E115" s="32"/>
      <c r="F115" s="33"/>
      <c r="G115" s="34"/>
    </row>
    <row r="116" spans="1:7" ht="45" customHeight="1">
      <c r="A116" s="124" t="str">
        <f>'[2]Foglio1'!A29</f>
        <v>ST-25</v>
      </c>
      <c r="B116" s="16" t="str">
        <f>'[2]Foglio1'!B29</f>
        <v>Opere strutturali per la riformazione di lunette di aerazione della nuova sala congressi: ricostruzione di unghiatura a volta in semipieni antisismici.</v>
      </c>
      <c r="C116" s="27" t="str">
        <f>'[2]Foglio1'!C29</f>
        <v>cad</v>
      </c>
      <c r="D116" s="41">
        <f>'[2]Foglio1'!M29</f>
        <v>3</v>
      </c>
      <c r="E116" s="32"/>
      <c r="F116" s="33"/>
      <c r="G116" s="34"/>
    </row>
    <row r="117" spans="1:7" ht="45" customHeight="1">
      <c r="A117" s="124" t="str">
        <f>'[2]Foglio1'!A30</f>
        <v>ST-26</v>
      </c>
      <c r="B117" s="16" t="str">
        <f>'[2]Foglio1'!B30</f>
        <v>Opere strutturali per la riformazione di lunette di aerazione della nuova sala congressi: opere relative alla riformazione delle aperture esterne per taglio confinato.</v>
      </c>
      <c r="C117" s="27" t="str">
        <f>'[2]Foglio1'!C30</f>
        <v>cad</v>
      </c>
      <c r="D117" s="41">
        <f>'[2]Foglio1'!M30</f>
        <v>3</v>
      </c>
      <c r="E117" s="32"/>
      <c r="F117" s="33"/>
      <c r="G117" s="34"/>
    </row>
    <row r="118" spans="1:7" ht="45" customHeight="1">
      <c r="A118" s="124" t="str">
        <f>'[2]Foglio1'!A31</f>
        <v>ST-27</v>
      </c>
      <c r="B118" s="16" t="str">
        <f>'[2]Foglio1'!B31</f>
        <v>Opere strutturali per l'allargamento delle aperture esterne di bocche di aerazione nuove o parzialmente esistenti</v>
      </c>
      <c r="C118" s="27" t="str">
        <f>'[2]Foglio1'!C31</f>
        <v>cad</v>
      </c>
      <c r="D118" s="41">
        <f>'[2]Foglio1'!M31</f>
        <v>5</v>
      </c>
      <c r="E118" s="32"/>
      <c r="F118" s="33"/>
      <c r="G118" s="34"/>
    </row>
    <row r="119" spans="1:7" ht="45" customHeight="1">
      <c r="A119" s="124" t="str">
        <f>'[2]Foglio1'!A32</f>
        <v>ST-28</v>
      </c>
      <c r="B119" s="16" t="str">
        <f>'[2]Foglio1'!B32</f>
        <v>Esecuzione di smontaggio completo di orizzontamento con struttura in legno, compreso tavolato laterizio sottofondi e pavimentazione superiore.</v>
      </c>
      <c r="C119" s="27" t="str">
        <f>'[2]Foglio1'!C32</f>
        <v>mq</v>
      </c>
      <c r="D119" s="41">
        <f>'[2]Foglio1'!M32</f>
        <v>24</v>
      </c>
      <c r="E119" s="32"/>
      <c r="F119" s="33"/>
      <c r="G119" s="34"/>
    </row>
    <row r="120" spans="1:7" ht="45" customHeight="1">
      <c r="A120" s="124" t="str">
        <f>'[2]Foglio1'!A33</f>
        <v>ST-29</v>
      </c>
      <c r="B120" s="16" t="str">
        <f>'[2]Foglio1'!B33</f>
        <v>Esecuzione di riaggregazione muraria con iniezioni di calce colloidale sul bordo del precedente smontaggio.</v>
      </c>
      <c r="C120" s="27" t="str">
        <f>'[2]Foglio1'!C33</f>
        <v>ml.</v>
      </c>
      <c r="D120" s="41">
        <f>'[2]Foglio1'!M33</f>
        <v>15</v>
      </c>
      <c r="E120" s="32"/>
      <c r="F120" s="33"/>
      <c r="G120" s="34"/>
    </row>
    <row r="121" spans="1:7" ht="45" customHeight="1">
      <c r="A121" s="124" t="str">
        <f>'[2]Foglio1'!A34</f>
        <v>ST-30</v>
      </c>
      <c r="B121" s="16" t="str">
        <f>'[2]Foglio1'!B34</f>
        <v>Esecuzione di taglio confinato come ST5. ma verso il vicolo tergale all'edificio.</v>
      </c>
      <c r="C121" s="27" t="str">
        <f>'[2]Foglio1'!C34</f>
        <v>cad</v>
      </c>
      <c r="D121" s="41">
        <f>'[2]Foglio1'!M34</f>
        <v>1</v>
      </c>
      <c r="E121" s="32"/>
      <c r="F121" s="33"/>
      <c r="G121" s="34"/>
    </row>
    <row r="122" spans="1:7" ht="45" customHeight="1">
      <c r="A122" s="124" t="str">
        <f>'[2]Foglio1'!A35</f>
        <v>ST-31</v>
      </c>
      <c r="B122" s="16" t="str">
        <f>'[2]Foglio1'!B35</f>
        <v>Esecuzione di bordatura di irrigidimento del taglio come ST7, ma con formazione di mazzette interne.</v>
      </c>
      <c r="C122" s="27" t="str">
        <f>'[2]Foglio1'!C35</f>
        <v>cad</v>
      </c>
      <c r="D122" s="41">
        <f>'[2]Foglio1'!M35</f>
        <v>1</v>
      </c>
      <c r="E122" s="32"/>
      <c r="F122" s="33"/>
      <c r="G122" s="34"/>
    </row>
    <row r="123" spans="1:7" ht="51.75" customHeight="1">
      <c r="A123" s="124" t="str">
        <f>'[2]Foglio1'!A36</f>
        <v>ST-32</v>
      </c>
      <c r="B123" s="16" t="str">
        <f>'[2]Foglio1'!B36</f>
        <v>Esecuzione di rampe scale in acciaio e getti latero-cementizi ancorati per spillatura a strutture murarie perimetrali al vano, con larghezza finoa circa 140cm. totali e muretto di parapetto.</v>
      </c>
      <c r="C123" s="27" t="str">
        <f>'[2]Foglio1'!C36</f>
        <v>ml.</v>
      </c>
      <c r="D123" s="41">
        <f>'[2]Foglio1'!M36</f>
        <v>30</v>
      </c>
      <c r="E123" s="32"/>
      <c r="F123" s="33"/>
      <c r="G123" s="34"/>
    </row>
    <row r="124" spans="1:7" ht="45" customHeight="1">
      <c r="A124" s="124" t="str">
        <f>'[2]Foglio1'!A37</f>
        <v>ST-33</v>
      </c>
      <c r="B124" s="16" t="str">
        <f>'[2]Foglio1'!B37</f>
        <v>Esecuzione di orizzontamento totalmente in acciaio pesante di tipo nervato e bordato con ancoraggio perimetrale di tipo grip-round per formazione di solaio e di pianerottolo.</v>
      </c>
      <c r="C124" s="27" t="str">
        <f>'[2]Foglio1'!C37</f>
        <v>mq.</v>
      </c>
      <c r="D124" s="41">
        <f>'[2]Foglio1'!M37</f>
        <v>30</v>
      </c>
      <c r="E124" s="32"/>
      <c r="F124" s="33"/>
      <c r="G124" s="34"/>
    </row>
    <row r="125" spans="1:7" ht="45" customHeight="1">
      <c r="A125" s="124" t="str">
        <f>'[2]Foglio1'!A38</f>
        <v>ST-34</v>
      </c>
      <c r="B125" s="16" t="str">
        <f>'[2]Foglio1'!B38</f>
        <v>Esecuzione di struttura per rampa scale in piatto di acciaio di grosso spessore, anche a disegno pantografato e calandratura  - per ciascuna singola trave</v>
      </c>
      <c r="C125" s="27" t="str">
        <f>'[2]Foglio1'!C38</f>
        <v>ml.</v>
      </c>
      <c r="D125" s="41">
        <f>'[2]Foglio1'!M38</f>
        <v>18</v>
      </c>
      <c r="E125" s="32"/>
      <c r="F125" s="33"/>
      <c r="G125" s="34"/>
    </row>
    <row r="126" spans="1:7" ht="45" customHeight="1">
      <c r="A126" s="124" t="str">
        <f>'[2]Foglio1'!A39</f>
        <v>ST-35</v>
      </c>
      <c r="B126" s="16" t="str">
        <f>'[2]Foglio1'!B39</f>
        <v>Esecuzione di struttura metallica a maglie grigliate verticali in profili aperti pesanti e vetro di sicurezza serigrafato - fornitura del grigliato metallico e dei carter fermavetro.</v>
      </c>
      <c r="C126" s="27" t="str">
        <f>'[2]Foglio1'!C39</f>
        <v>mq.</v>
      </c>
      <c r="D126" s="41">
        <f>'[2]Foglio1'!M39</f>
        <v>54</v>
      </c>
      <c r="E126" s="32"/>
      <c r="F126" s="33"/>
      <c r="G126" s="34"/>
    </row>
    <row r="127" spans="1:7" ht="45" customHeight="1">
      <c r="A127" s="124" t="str">
        <f>'[2]Foglio1'!A40</f>
        <v>ST-36</v>
      </c>
      <c r="B127" s="16" t="str">
        <f>'[2]Foglio1'!B40</f>
        <v>Esecuzione di struttura metallica a maglie grigliate verticali in profili aperti pesanti e vetro di sicurezza serigrafato - fornitura del vetro di sicurezza anche a disegno.</v>
      </c>
      <c r="C127" s="27" t="str">
        <f>'[2]Foglio1'!C40</f>
        <v>mq.</v>
      </c>
      <c r="D127" s="41">
        <f>'[2]Foglio1'!M40</f>
        <v>40</v>
      </c>
      <c r="E127" s="32"/>
      <c r="F127" s="33"/>
      <c r="G127" s="34"/>
    </row>
    <row r="128" spans="1:7" ht="54.75" customHeight="1">
      <c r="A128" s="124" t="str">
        <f>'[2]Foglio1'!A41</f>
        <v>ST-37</v>
      </c>
      <c r="B128" s="16" t="str">
        <f>'[2]Foglio1'!B41</f>
        <v>Esecuzione di orizzontamento con nervature in acciaio pesante, bordato con ancoraggio perimetrale di tipo grip-round e superiore lamiera micronervata a disegno, per formazione di soppalco.</v>
      </c>
      <c r="C128" s="27" t="str">
        <f>'[2]Foglio1'!C41</f>
        <v>mq.</v>
      </c>
      <c r="D128" s="41">
        <f>'[2]Foglio1'!M41</f>
        <v>50</v>
      </c>
      <c r="E128" s="32"/>
      <c r="F128" s="33"/>
      <c r="G128" s="34"/>
    </row>
    <row r="129" spans="1:7" ht="45" customHeight="1">
      <c r="A129" s="124" t="str">
        <f>'[2]Foglio1'!A42</f>
        <v>ST-38</v>
      </c>
      <c r="B129" s="16" t="str">
        <f>'[2]Foglio1'!B42</f>
        <v>Getto di betoncino adesivo armato piallettato superiormente per posa pavimento.</v>
      </c>
      <c r="C129" s="27" t="str">
        <f>'[2]Foglio1'!C42</f>
        <v>mq.</v>
      </c>
      <c r="D129" s="41">
        <f>'[2]Foglio1'!M42</f>
        <v>50</v>
      </c>
      <c r="E129" s="32"/>
      <c r="F129" s="33"/>
      <c r="G129" s="34"/>
    </row>
    <row r="130" spans="1:7" ht="45" customHeight="1">
      <c r="A130" s="124" t="str">
        <f>'[2]Foglio1'!A43</f>
        <v>ST-39</v>
      </c>
      <c r="B130" s="16" t="str">
        <f>'[2]Foglio1'!B43</f>
        <v>Esecuzione di struttura per rampa scale in piatto di acciaio di grosso spessore, anche a disegno pantografato e calandratura  - per ciascuna singola trave</v>
      </c>
      <c r="C130" s="27" t="str">
        <f>'[2]Foglio1'!C43</f>
        <v>ml.</v>
      </c>
      <c r="D130" s="41">
        <f>'[2]Foglio1'!M43</f>
        <v>5</v>
      </c>
      <c r="E130" s="32"/>
      <c r="F130" s="33"/>
      <c r="G130" s="34"/>
    </row>
    <row r="131" spans="1:7" ht="45" customHeight="1">
      <c r="A131" s="124" t="str">
        <f>'[2]Foglio1'!A44</f>
        <v>ST-40</v>
      </c>
      <c r="B131" s="16" t="str">
        <f>'[2]Foglio1'!B44</f>
        <v>Esecuzione di struttura per architravatura a livello volta in piatto di acciaio di grosso spessore, ancorata alle murature di ambito del vano.</v>
      </c>
      <c r="C131" s="27" t="str">
        <f>'[2]Foglio1'!C44</f>
        <v>cad</v>
      </c>
      <c r="D131" s="41">
        <f>'[2]Foglio1'!M44</f>
        <v>1</v>
      </c>
      <c r="E131" s="32"/>
      <c r="F131" s="33"/>
      <c r="G131" s="34"/>
    </row>
    <row r="132" spans="1:7" ht="45" customHeight="1">
      <c r="A132" s="124" t="str">
        <f>'[2]Foglio1'!A45</f>
        <v>ST-41</v>
      </c>
      <c r="B132" s="16" t="str">
        <f>'[2]Foglio1'!B45</f>
        <v>Opere strutturali relative al conguagliamento di quota di orizzontamenti esistenti su voltine e cretonato - Smontaggio confinato e nuovo livellamento</v>
      </c>
      <c r="C132" s="27" t="str">
        <f>'[2]Foglio1'!C45</f>
        <v>mq.</v>
      </c>
      <c r="D132" s="41">
        <f>'[2]Foglio1'!M45</f>
        <v>65</v>
      </c>
      <c r="E132" s="32"/>
      <c r="F132" s="33"/>
      <c r="G132" s="34"/>
    </row>
    <row r="133" spans="1:7" ht="54.75" customHeight="1">
      <c r="A133" s="124" t="str">
        <f>'[2]Foglio1'!A46</f>
        <v>ST-42</v>
      </c>
      <c r="B133" s="16" t="str">
        <f>'[2]Foglio1'!B46</f>
        <v>Opere strutturali relative all conguagliamento di quota di orizzontamenti su voltine e cretonato - riformazione di solaio latero-cementizio, perimetralmente spillato alle murature del vano.</v>
      </c>
      <c r="C133" s="27" t="str">
        <f>'[2]Foglio1'!C46</f>
        <v>mq</v>
      </c>
      <c r="D133" s="41">
        <f>'[2]Foglio1'!M46</f>
        <v>65</v>
      </c>
      <c r="E133" s="32"/>
      <c r="F133" s="33"/>
      <c r="G133" s="34"/>
    </row>
    <row r="134" spans="1:7" ht="45" customHeight="1">
      <c r="A134" s="124" t="str">
        <f>'[2]Foglio1'!A47</f>
        <v>ST-43</v>
      </c>
      <c r="B134" s="16" t="str">
        <f>'[2]Foglio1'!B47</f>
        <v>Conguagliamento di quota di piccole porzioni di orizzontamenti esistenti con riempimento leggero e massetto retinato.</v>
      </c>
      <c r="C134" s="27" t="str">
        <f>'[2]Foglio1'!C47</f>
        <v>mq.</v>
      </c>
      <c r="D134" s="41">
        <f>'[2]Foglio1'!M47</f>
        <v>10</v>
      </c>
      <c r="E134" s="32"/>
      <c r="F134" s="33"/>
      <c r="G134" s="34"/>
    </row>
    <row r="135" spans="1:7" ht="45" customHeight="1">
      <c r="A135" s="124" t="str">
        <f>'[2]Foglio1'!A48</f>
        <v>ST-44</v>
      </c>
      <c r="B135" s="16" t="str">
        <f>'[2]Foglio1'!B48</f>
        <v>Esecuzione di scavo sottoquota a pavimento esistente compreso smontaggio di strutture e trovanti esistenti - zona esterna</v>
      </c>
      <c r="C135" s="27" t="str">
        <f>'[2]Foglio1'!C48</f>
        <v>mc</v>
      </c>
      <c r="D135" s="41">
        <f>'[2]Foglio1'!M48</f>
        <v>30</v>
      </c>
      <c r="E135" s="32"/>
      <c r="F135" s="33"/>
      <c r="G135" s="34"/>
    </row>
    <row r="136" spans="1:7" ht="45" customHeight="1">
      <c r="A136" s="124" t="str">
        <f>'[2]Foglio1'!A49</f>
        <v>ST-45</v>
      </c>
      <c r="B136" s="16" t="str">
        <f>'[2]Foglio1'!B49</f>
        <v>Opere per realizzazione di passaggio sotterraneo Giudici/Veliti : strutture in C.A. relative al tunnel di passaggio impianti</v>
      </c>
      <c r="C136" s="27" t="str">
        <f>'[2]Foglio1'!C49</f>
        <v>ml</v>
      </c>
      <c r="D136" s="41">
        <f>'[2]Foglio1'!M49</f>
        <v>5</v>
      </c>
      <c r="E136" s="32"/>
      <c r="F136" s="33"/>
      <c r="G136" s="34"/>
    </row>
    <row r="137" spans="1:7" ht="45" customHeight="1">
      <c r="A137" s="124" t="str">
        <f>'[2]Foglio1'!A50</f>
        <v>ST-46</v>
      </c>
      <c r="B137" s="16" t="str">
        <f>'[2]Foglio1'!B50</f>
        <v>Opere per realizzazione di passaggio sotterraneo Giudici/Veliti : ripristini di copertura, impermeabilizzazioni e ripavimentazioni esterne.</v>
      </c>
      <c r="C137" s="27" t="str">
        <f>'[2]Foglio1'!C50</f>
        <v>corpo</v>
      </c>
      <c r="D137" s="41">
        <f>'[2]Foglio1'!M50</f>
        <v>1</v>
      </c>
      <c r="E137" s="32"/>
      <c r="F137" s="33"/>
      <c r="G137" s="34"/>
    </row>
    <row r="138" spans="1:7" ht="45" customHeight="1">
      <c r="A138" s="124" t="str">
        <f>'[2]Foglio1'!A51</f>
        <v>ST-47</v>
      </c>
      <c r="B138" s="16" t="str">
        <f>'[2]Foglio1'!B51</f>
        <v>Realizzazione di tagli confinati per esecuzione dei vani di collegamento alle estremità del tunnel sotterraneo sulla muratura di basamento dei due Palazzi.</v>
      </c>
      <c r="C138" s="27" t="str">
        <f>'[2]Foglio1'!C51</f>
        <v>corpo</v>
      </c>
      <c r="D138" s="41">
        <f>'[2]Foglio1'!M51</f>
        <v>2</v>
      </c>
      <c r="E138" s="32"/>
      <c r="F138" s="33"/>
      <c r="G138" s="34"/>
    </row>
    <row r="139" spans="1:7" ht="45" customHeight="1">
      <c r="A139" s="124" t="str">
        <f>'[2]Foglio1'!A52</f>
        <v>ST-48</v>
      </c>
      <c r="B139" s="16" t="str">
        <f>'[2]Foglio1'!B52</f>
        <v>Opere per realizzazione di passaggio sotterraneo Giudici/Veliti : pozzetti in PLT e tubo saldato ad alta pressione per tomba a sifone sulla fognatura esistente.</v>
      </c>
      <c r="C139" s="27" t="str">
        <f>'[2]Foglio1'!C52</f>
        <v>cad</v>
      </c>
      <c r="D139" s="41">
        <f>'[2]Foglio1'!M52</f>
        <v>4</v>
      </c>
      <c r="E139" s="32"/>
      <c r="F139" s="33"/>
      <c r="G139" s="34"/>
    </row>
    <row r="140" spans="1:7" ht="45" customHeight="1">
      <c r="A140" s="124" t="str">
        <f>'[2]Foglio1'!A53</f>
        <v>ST-49</v>
      </c>
      <c r="B140" s="21" t="str">
        <f>'[2]Foglio1'!B53</f>
        <v>Opere secondarie non precedentemente prezzate e di difficoltosa individuazione preventiva da eseguire in economia.       </v>
      </c>
      <c r="C140" s="28" t="str">
        <f>'[2]Foglio1'!C53</f>
        <v>             </v>
      </c>
      <c r="D140" s="42">
        <f>'[2]Foglio1'!M53</f>
        <v>0</v>
      </c>
      <c r="E140" s="32"/>
      <c r="F140" s="33"/>
      <c r="G140" s="34"/>
    </row>
    <row r="141" spans="1:7" ht="19.5" customHeight="1">
      <c r="A141" s="124"/>
      <c r="B141" s="16" t="str">
        <f>'[2]Foglio1'!B54</f>
        <v>Operaio IV livello</v>
      </c>
      <c r="C141" s="27" t="str">
        <f>'[2]Foglio1'!C54</f>
        <v>E/ora</v>
      </c>
      <c r="D141" s="41">
        <f>'[2]Foglio1'!M54</f>
        <v>220</v>
      </c>
      <c r="E141" s="32"/>
      <c r="F141" s="33"/>
      <c r="G141" s="34"/>
    </row>
    <row r="142" spans="1:7" ht="19.5" customHeight="1">
      <c r="A142" s="124"/>
      <c r="B142" s="16" t="str">
        <f>'[2]Foglio1'!B55</f>
        <v>Operaio specializzato</v>
      </c>
      <c r="C142" s="27" t="str">
        <f>'[2]Foglio1'!C55</f>
        <v>E/ora</v>
      </c>
      <c r="D142" s="41">
        <f>'[2]Foglio1'!M55</f>
        <v>450</v>
      </c>
      <c r="E142" s="32"/>
      <c r="F142" s="33"/>
      <c r="G142" s="34"/>
    </row>
    <row r="143" spans="1:7" ht="19.5" customHeight="1">
      <c r="A143" s="124"/>
      <c r="B143" s="16" t="str">
        <f>'[2]Foglio1'!B56</f>
        <v>Operaio qualificato</v>
      </c>
      <c r="C143" s="27" t="str">
        <f>'[2]Foglio1'!C56</f>
        <v>E/ora</v>
      </c>
      <c r="D143" s="41">
        <f>'[2]Foglio1'!M56</f>
        <v>400</v>
      </c>
      <c r="E143" s="32"/>
      <c r="F143" s="33"/>
      <c r="G143" s="34"/>
    </row>
    <row r="144" spans="1:7" ht="19.5" customHeight="1">
      <c r="A144" s="124"/>
      <c r="B144" s="16" t="str">
        <f>'[2]Foglio1'!B57</f>
        <v>Operaio comune</v>
      </c>
      <c r="C144" s="27" t="str">
        <f>'[2]Foglio1'!C57</f>
        <v>E/ora</v>
      </c>
      <c r="D144" s="41">
        <f>'[2]Foglio1'!M57</f>
        <v>300</v>
      </c>
      <c r="E144" s="32"/>
      <c r="F144" s="33"/>
      <c r="G144" s="34"/>
    </row>
    <row r="145" spans="1:7" ht="30" customHeight="1">
      <c r="A145" s="124"/>
      <c r="B145" s="16" t="str">
        <f>'[2]Foglio1'!B58</f>
        <v>Materiali e noli</v>
      </c>
      <c r="C145" s="27" t="s">
        <v>115</v>
      </c>
      <c r="D145" s="41">
        <f>'[2]Foglio1'!M58</f>
        <v>1</v>
      </c>
      <c r="E145" s="32"/>
      <c r="F145" s="151" t="s">
        <v>114</v>
      </c>
      <c r="G145" s="34"/>
    </row>
    <row r="146" spans="1:7" ht="54.75" customHeight="1">
      <c r="A146" s="124" t="str">
        <f>'[2]Foglio1'!A59</f>
        <v>ST-50</v>
      </c>
      <c r="B146" s="16" t="str">
        <f>'[2]Foglio1'!B59</f>
        <v>Opere secondarie non precedentemente prezzate e di difficoltosa individuazione preventiva da eseguire in economia - materiali al costo di bollettino OO.PP. al netto del ribasso medio d'asta</v>
      </c>
      <c r="C146" s="27" t="s">
        <v>115</v>
      </c>
      <c r="D146" s="41">
        <f>'[2]Foglio1'!M59</f>
        <v>1</v>
      </c>
      <c r="E146" s="32"/>
      <c r="F146" s="151" t="s">
        <v>114</v>
      </c>
      <c r="G146" s="34"/>
    </row>
    <row r="147" spans="1:7" ht="27" customHeight="1" thickBot="1">
      <c r="A147" s="194" t="s">
        <v>116</v>
      </c>
      <c r="B147" s="195"/>
      <c r="C147" s="195"/>
      <c r="D147" s="195"/>
      <c r="E147" s="195"/>
      <c r="F147" s="195"/>
      <c r="G147" s="196"/>
    </row>
    <row r="148" spans="1:7" ht="27.75" customHeight="1" thickBot="1">
      <c r="A148" s="206" t="s">
        <v>11</v>
      </c>
      <c r="B148" s="218"/>
      <c r="C148" s="218"/>
      <c r="D148" s="218"/>
      <c r="E148" s="218"/>
      <c r="F148" s="218"/>
      <c r="G148" s="219"/>
    </row>
    <row r="149" spans="1:7" ht="66.75" customHeight="1">
      <c r="A149" s="124" t="str">
        <f>ELETTRICI!A4</f>
        <v>EL 1</v>
      </c>
      <c r="B149" s="16" t="str">
        <f>ELETTRICI!C4</f>
        <v>TUBAZIONE PROTETTIVA ISOLANTE IN PVC AUTOESTINGUENTE POSTA IN OPERA SOTTOTRACCIA di diametro 25 mm, con superficie corrugata, serie pesante (P), rispondente alle Norme CEI 23-14 (V 1971) Fascicolo 297 ed UNEL 37121-70, dotato di Marchio di Qualità, colore</v>
      </c>
      <c r="C149" s="27" t="str">
        <f>ELETTRICI!D4</f>
        <v>m</v>
      </c>
      <c r="D149" s="41">
        <f>ELETTRICI!N4</f>
        <v>300</v>
      </c>
      <c r="E149" s="29"/>
      <c r="F149" s="30"/>
      <c r="G149" s="31"/>
    </row>
    <row r="150" spans="1:7" ht="66.75" customHeight="1">
      <c r="A150" s="124" t="str">
        <f>ELETTRICI!A5</f>
        <v>EL 2</v>
      </c>
      <c r="B150" s="16" t="str">
        <f>ELETTRICI!C5</f>
        <v>TUBAZIONE PROTETTIVA ISOLANTE IN PVC AUTOESTINGUENTE POSTA IN OPERA SOTTOTRACCIA di diametro 32 mm, con superficie corrugata, serie pesante (P), rispondente alle Norme CEI 23-14 (V 1971) Fascicolo 297 ed UNEL 37121-70, dotato di Marchio di Qualità, colore</v>
      </c>
      <c r="C150" s="27" t="str">
        <f>ELETTRICI!D5</f>
        <v>m</v>
      </c>
      <c r="D150" s="41">
        <f>ELETTRICI!N5</f>
        <v>200</v>
      </c>
      <c r="E150" s="32"/>
      <c r="F150" s="33"/>
      <c r="G150" s="34"/>
    </row>
    <row r="151" spans="1:7" ht="66.75" customHeight="1">
      <c r="A151" s="124" t="str">
        <f>ELETTRICI!A6</f>
        <v>EL 3</v>
      </c>
      <c r="B151" s="16" t="str">
        <f>ELETTRICI!C6</f>
        <v>TUBAZIONE PROTETTIVA RIGIDA IN PVC AUTOESTINGUENTE POSTA IN OPERA IN VISTA, serie pesante (P), di diametro 20 mm, rispondente alle Norme CEI 23-8 (III 1973) Fascicolo 335 ed UNEL 37118-72, dotato di Marchio di Qualità, colore grigio RAL 7035, resistenza a</v>
      </c>
      <c r="C151" s="27" t="str">
        <f>ELETTRICI!D6</f>
        <v>m</v>
      </c>
      <c r="D151" s="41">
        <f>ELETTRICI!N6</f>
        <v>50</v>
      </c>
      <c r="E151" s="32"/>
      <c r="F151" s="33"/>
      <c r="G151" s="34"/>
    </row>
    <row r="152" spans="1:7" ht="66.75" customHeight="1">
      <c r="A152" s="124" t="str">
        <f>ELETTRICI!A7</f>
        <v>EL 4</v>
      </c>
      <c r="B152" s="16" t="str">
        <f>ELETTRICI!C7</f>
        <v>TUBAZIONE PROTETTIVA RIGIDA IN PVC AUTOESTINGUENTE POSTA IN OPERA IN VISTA, serie pesante (P), di diametro 25 mm, rispondente alle Norme CEI 23-8 (III 1973) Fascicolo 335 ed UNEL 37118-72, dotato di Marchio di Qualità, colore grigio RAL 7035, resistenza a</v>
      </c>
      <c r="C152" s="27" t="str">
        <f>ELETTRICI!D7</f>
        <v>m</v>
      </c>
      <c r="D152" s="41">
        <f>ELETTRICI!N7</f>
        <v>50</v>
      </c>
      <c r="E152" s="32"/>
      <c r="F152" s="33"/>
      <c r="G152" s="34"/>
    </row>
    <row r="153" spans="1:7" ht="66.75" customHeight="1">
      <c r="A153" s="124" t="str">
        <f>ELETTRICI!A8</f>
        <v>EL 5</v>
      </c>
      <c r="B153" s="16" t="str">
        <f>ELETTRICI!C8</f>
        <v>TUBAZIONE PROTETTIVA RIGIDA IN PVC AUTOESTINGUENTE POSTA IN OPERA IN VISTA, serie pesante (P), di diametro 32 mm, rispondente alle Norme CEI 23-8 (III 1973) Fascicolo 335 ed UNEL 37118-72, dotato di Marchio di Qualità, colore grigio RAL 7035, resistenza a</v>
      </c>
      <c r="C153" s="27" t="str">
        <f>ELETTRICI!D8</f>
        <v>m</v>
      </c>
      <c r="D153" s="41">
        <f>ELETTRICI!N8</f>
        <v>20</v>
      </c>
      <c r="E153" s="32"/>
      <c r="F153" s="33"/>
      <c r="G153" s="34"/>
    </row>
    <row r="154" spans="1:7" ht="66.75" customHeight="1">
      <c r="A154" s="124" t="str">
        <f>ELETTRICI!A9</f>
        <v>EL 6</v>
      </c>
      <c r="B154" s="16" t="str">
        <f>ELETTRICI!C9</f>
        <v>TUBO IN ACCIAIO ZINCATO diametro 20 mm di spessore 1 mm non filettabile, realizzato mediante elettrosaldatura di lamiera zincata, conforme alle Norme CEI 23-35 e CEI 23-28, dotato di Marchio di Qualità, completo di raccordi tubo-tubo, tubo-guaina e ghiere</v>
      </c>
      <c r="C154" s="27" t="str">
        <f>ELETTRICI!D9</f>
        <v>m</v>
      </c>
      <c r="D154" s="41">
        <f>ELETTRICI!N9</f>
        <v>50</v>
      </c>
      <c r="E154" s="32"/>
      <c r="F154" s="33"/>
      <c r="G154" s="34"/>
    </row>
    <row r="155" spans="1:7" ht="66.75" customHeight="1">
      <c r="A155" s="124" t="str">
        <f>ELETTRICI!A10</f>
        <v>EL 7</v>
      </c>
      <c r="B155" s="16" t="str">
        <f>ELETTRICI!C10</f>
        <v>TUBO IN ACCIAIO ZINCATO diametro 25 mm di spessore 1 mm non filettabile, realizzato mediante elettrosaldatura di lamiera zincata, conforme alle Norme CEI 23-35 e CEI 23-28, dotato di Marchio di Qualità, completo di raccordi tubo-tubo, tubo-guaina e ghiere</v>
      </c>
      <c r="C155" s="27" t="str">
        <f>ELETTRICI!D10</f>
        <v>m</v>
      </c>
      <c r="D155" s="41">
        <f>ELETTRICI!N10</f>
        <v>50</v>
      </c>
      <c r="E155" s="32"/>
      <c r="F155" s="33"/>
      <c r="G155" s="34"/>
    </row>
    <row r="156" spans="1:7" ht="66.75" customHeight="1">
      <c r="A156" s="124" t="str">
        <f>ELETTRICI!A11</f>
        <v>EL 8</v>
      </c>
      <c r="B156" s="16" t="str">
        <f>ELETTRICI!C11</f>
        <v>TUBO IN ACCIAIO ZINCATO diametro 32 mm di spessore 1 mm non filettabile, realizzato mediante elettrosaldatura di lamiera zincata, conforme alle Norme CEI 23-35 e CEI 23-28, dotato di Marchio di Qualità, completo di raccordi tubo-tubo, tubo-guaina e ghiere</v>
      </c>
      <c r="C156" s="27" t="str">
        <f>ELETTRICI!D11</f>
        <v>m</v>
      </c>
      <c r="D156" s="41">
        <f>ELETTRICI!N11</f>
        <v>30</v>
      </c>
      <c r="E156" s="32"/>
      <c r="F156" s="33"/>
      <c r="G156" s="34"/>
    </row>
    <row r="157" spans="1:7" ht="66.75" customHeight="1">
      <c r="A157" s="124" t="str">
        <f>ELETTRICI!A12</f>
        <v>EL 9</v>
      </c>
      <c r="B157" s="16" t="str">
        <f>ELETTRICI!C12</f>
        <v>CANALIZZAZIONE PORTACAVI CHIUSA IN ACCIAIO ZINCATO a caldo tipo sendzmir, Fe P02 G Z200, DIMENSIONI 100x75 mm, UNI 5753 (1/1984), CEI 23-31, grado di protezione IP 40, dotata di Marchio di Qualità, installata a parete o soffitto in orizzontale o in vertic</v>
      </c>
      <c r="C157" s="27" t="str">
        <f>ELETTRICI!D12</f>
        <v>m</v>
      </c>
      <c r="D157" s="41">
        <f>ELETTRICI!N12</f>
        <v>100</v>
      </c>
      <c r="E157" s="32"/>
      <c r="F157" s="33"/>
      <c r="G157" s="34"/>
    </row>
    <row r="158" spans="1:7" ht="66.75" customHeight="1">
      <c r="A158" s="124" t="str">
        <f>ELETTRICI!A13</f>
        <v>EL 10</v>
      </c>
      <c r="B158" s="16" t="str">
        <f>ELETTRICI!C13</f>
        <v>CANALIZZAZIONE PORTACAVI CHIUSA IN ACCIAIO ZINCATO a caldo tipo sendzmir, Fe P02 G Z200, DIMENSIONI 200x75 mm, UNI 5753 (1/1984), CEI 23-31, grado di protezione IP 40, dotata di Marchio di Qualità, installata a parete o soffitto in orizzontale o in vertic</v>
      </c>
      <c r="C158" s="27" t="str">
        <f>ELETTRICI!D13</f>
        <v>m</v>
      </c>
      <c r="D158" s="41">
        <f>ELETTRICI!N13</f>
        <v>100</v>
      </c>
      <c r="E158" s="32"/>
      <c r="F158" s="33"/>
      <c r="G158" s="34"/>
    </row>
    <row r="159" spans="1:7" ht="66.75" customHeight="1">
      <c r="A159" s="124" t="str">
        <f>ELETTRICI!A14</f>
        <v>EL 11</v>
      </c>
      <c r="B159" s="16" t="str">
        <f>ELETTRICI!C14</f>
        <v>CANALIZZAZIONE PORTACAVI CHIUSA IN ACCIAIO ZINCATO a caldo tipo sendzmir, Fe P02 G Z200, DIMENSIONI 300x75 mm, UNI 5753 (1/1984), CEI 23-31, grado di protezione IP 40, dotata di Marchio di Quali­tà, installata a parete o soffitto in orizzontale o in verti</v>
      </c>
      <c r="C159" s="27" t="str">
        <f>ELETTRICI!D14</f>
        <v>m</v>
      </c>
      <c r="D159" s="41">
        <f>ELETTRICI!N14</f>
        <v>180</v>
      </c>
      <c r="E159" s="32"/>
      <c r="F159" s="33"/>
      <c r="G159" s="34"/>
    </row>
    <row r="160" spans="1:7" ht="66.75" customHeight="1">
      <c r="A160" s="124" t="str">
        <f>ELETTRICI!A15</f>
        <v>EL 12</v>
      </c>
      <c r="B160" s="16" t="str">
        <f>ELETTRICI!C15</f>
        <v>CANALIZZAZIONE PORTACAVI CHIUSA IN ACCIAIO ZINCATO a caldo tipo sendzmir, Fe P02 G Z200, DIMENSIONI 400x75 mm, UNI 5753 (1/1984), CEI 23-31, grado di protezione IP 40, dotata di Marchio di Qualità, installata a parete o soffitto in orizzontale o in vertic</v>
      </c>
      <c r="C160" s="27" t="str">
        <f>ELETTRICI!D15</f>
        <v>m</v>
      </c>
      <c r="D160" s="41">
        <f>ELETTRICI!N15</f>
        <v>180</v>
      </c>
      <c r="E160" s="32"/>
      <c r="F160" s="33"/>
      <c r="G160" s="34"/>
    </row>
    <row r="161" spans="1:7" ht="66.75" customHeight="1">
      <c r="A161" s="124" t="str">
        <f>ELETTRICI!A16</f>
        <v>EL 13</v>
      </c>
      <c r="B161" s="16" t="str">
        <f>ELETTRICI!C16</f>
        <v>SETTO SEPARATORE PER CANALIZZAZIONE PORTACAVI CHIUSA IN ACCIAIO ZINCATO a caldo tipo sendzmir, Fe P02 G Z200, ALTEZZA 75 mm, UNI 5753 (1/1984), CEI 23-31, grado di protezione IP 40, dotata di Marchio di Qualità, provvisto di asole di fissaggio e installat</v>
      </c>
      <c r="C161" s="27" t="str">
        <f>ELETTRICI!D16</f>
        <v>m</v>
      </c>
      <c r="D161" s="41">
        <f>ELETTRICI!N16</f>
        <v>480</v>
      </c>
      <c r="E161" s="32"/>
      <c r="F161" s="33"/>
      <c r="G161" s="34"/>
    </row>
    <row r="162" spans="1:7" ht="66.75" customHeight="1">
      <c r="A162" s="124" t="str">
        <f>ELETTRICI!A17</f>
        <v>EL 14</v>
      </c>
      <c r="B162" s="16" t="str">
        <f>ELETTRICI!C17</f>
        <v>CAVO NO7V-K UNIPOLARE sezione 2,5 mmq in corda flessibile posto in opera entro tubazione (questa esclusa e da conteggiarsi a parte) in rame rosso ricotto, tensione nominale 450/750 V, tensione di prova 2500 V in c.a., temperatura di funzionamento 70 gradi</v>
      </c>
      <c r="C162" s="27" t="str">
        <f>ELETTRICI!D17</f>
        <v>m</v>
      </c>
      <c r="D162" s="41">
        <f>ELETTRICI!N17</f>
        <v>2000</v>
      </c>
      <c r="E162" s="32"/>
      <c r="F162" s="33"/>
      <c r="G162" s="34"/>
    </row>
    <row r="163" spans="1:7" ht="66.75" customHeight="1">
      <c r="A163" s="124" t="str">
        <f>ELETTRICI!A18</f>
        <v>EL 15</v>
      </c>
      <c r="B163" s="16" t="str">
        <f>ELETTRICI!C18</f>
        <v>CAVO NO7V-K UNIPOLARE sezione 16 mmq in corda flessibile posto in opera entro tubazione (questa esclusa e da conteggiarsi a parte) in rame rosso ricotto, tensione nominale 450/750 V, tensione di prova 2500 V in c.a., temperatura di funzionamento 70 gradi </v>
      </c>
      <c r="C163" s="27" t="str">
        <f>ELETTRICI!D18</f>
        <v>m</v>
      </c>
      <c r="D163" s="41">
        <f>ELETTRICI!N18</f>
        <v>50</v>
      </c>
      <c r="E163" s="32"/>
      <c r="F163" s="33"/>
      <c r="G163" s="34"/>
    </row>
    <row r="164" spans="1:7" ht="66.75" customHeight="1">
      <c r="A164" s="124" t="str">
        <f>ELETTRICI!A19</f>
        <v>EL 16</v>
      </c>
      <c r="B164" s="16" t="str">
        <f>ELETTRICI!C19</f>
        <v>CAVO NO7V-K UNIPOLARE sezione 35 mmq in corda flessibile posto in opera entro tubazione (questa esclusa e da conteggiarsi a parte) in rame rosso ricotto, tensione nominale 450/750 V, tensione di prova 2500 V in c.a., temperatura di funzionamento 70 gradi </v>
      </c>
      <c r="C164" s="27" t="str">
        <f>ELETTRICI!D19</f>
        <v>m</v>
      </c>
      <c r="D164" s="41">
        <f>ELETTRICI!N19</f>
        <v>50</v>
      </c>
      <c r="E164" s="32"/>
      <c r="F164" s="33"/>
      <c r="G164" s="34"/>
    </row>
    <row r="165" spans="1:7" ht="66.75" customHeight="1">
      <c r="A165" s="124" t="str">
        <f>ELETTRICI!A20</f>
        <v>EL 17</v>
      </c>
      <c r="B165" s="16" t="str">
        <f>ELETTRICI!C20</f>
        <v>CAVO NO7V-K UNIPOLARE sezione 50 mmq in corda flessibile posto in opera entro tubazione (questa esclusa e da conteggiarsi a parte) in rame rosso ricotto, tensione nominale 450/750 V, tensione di prova 2500 V in c.a., temperatura di funzionamento 70 gradi </v>
      </c>
      <c r="C165" s="27" t="str">
        <f>ELETTRICI!D20</f>
        <v>m</v>
      </c>
      <c r="D165" s="41">
        <f>ELETTRICI!N20</f>
        <v>20</v>
      </c>
      <c r="E165" s="32"/>
      <c r="F165" s="33"/>
      <c r="G165" s="34"/>
    </row>
    <row r="166" spans="1:7" ht="66.75" customHeight="1">
      <c r="A166" s="124" t="str">
        <f>ELETTRICI!A21</f>
        <v>EL 18</v>
      </c>
      <c r="B166" s="16" t="str">
        <f>ELETTRICI!C21</f>
        <v>CAVO FG7OR 0,6/1 kV MULTIPOLARE di sezione 3x2,5 mmq a bassissima emissione di fumi e gas tossici in corda flessibile posto in opera entro tubazione o canaletta (questa esclusa e da conteggiarsi a parte) in rame rosso ricotto, tensione nominale 0,6/1 kV, </v>
      </c>
      <c r="C166" s="27" t="str">
        <f>ELETTRICI!D21</f>
        <v>m</v>
      </c>
      <c r="D166" s="41">
        <f>ELETTRICI!N21</f>
        <v>1425</v>
      </c>
      <c r="E166" s="32"/>
      <c r="F166" s="33"/>
      <c r="G166" s="34"/>
    </row>
    <row r="167" spans="1:7" ht="66.75" customHeight="1">
      <c r="A167" s="124" t="str">
        <f>ELETTRICI!A22</f>
        <v>EL 19</v>
      </c>
      <c r="B167" s="16" t="str">
        <f>ELETTRICI!C22</f>
        <v>CAVO FG7OR 0,6/1 kV MULTIPOLARE di sezione 3x4 mmq a bassissima emissione di fumi e gas tossici in corda flessibile posto in opera entro tubazione o canaletta (questa esclusa e da conteggiarsi a parte) in rame rosso ricotto, tensione nominale 0,6/1 kV, te</v>
      </c>
      <c r="C167" s="27" t="str">
        <f>ELETTRICI!D22</f>
        <v>m</v>
      </c>
      <c r="D167" s="41">
        <f>ELETTRICI!N22</f>
        <v>500</v>
      </c>
      <c r="E167" s="32"/>
      <c r="F167" s="33"/>
      <c r="G167" s="34"/>
    </row>
    <row r="168" spans="1:7" ht="66.75" customHeight="1">
      <c r="A168" s="124" t="str">
        <f>ELETTRICI!A23</f>
        <v>EL 20</v>
      </c>
      <c r="B168" s="16" t="str">
        <f>ELETTRICI!C23</f>
        <v>CAVO FG7OR 0,6/1 kV MULTIPOLARE di sezione 5x4 mmq a bassissima emissione di fumi e gas tossici in corda flessibile posto in opera entro tubazione o canaletta (questa esclusa e da conteggiarsi a parte) in rame rosso ricotto, tensione nominale 0,6/1 kV, te</v>
      </c>
      <c r="C168" s="27" t="str">
        <f>ELETTRICI!D23</f>
        <v>m</v>
      </c>
      <c r="D168" s="41">
        <f>ELETTRICI!N23</f>
        <v>50</v>
      </c>
      <c r="E168" s="32"/>
      <c r="F168" s="33"/>
      <c r="G168" s="34"/>
    </row>
    <row r="169" spans="1:7" ht="66.75" customHeight="1">
      <c r="A169" s="124" t="str">
        <f>ELETTRICI!A24</f>
        <v>EL 21</v>
      </c>
      <c r="B169" s="16" t="str">
        <f>ELETTRICI!C24</f>
        <v>CAVO FG7OR 0,6/1 kV MULTIPOLARE di sezione 3x6 mmq a bassissima emissione di fumi e gas tossici in corda flessibile posto in opera entro tubazione o canaletta (questa esclusa e da conteggiarsi a parte) in rame rosso ricotto, tensione nominale 0,6/1 kV, te</v>
      </c>
      <c r="C169" s="27" t="str">
        <f>ELETTRICI!D24</f>
        <v>m</v>
      </c>
      <c r="D169" s="41">
        <f>ELETTRICI!N24</f>
        <v>500</v>
      </c>
      <c r="E169" s="32"/>
      <c r="F169" s="33"/>
      <c r="G169" s="34"/>
    </row>
    <row r="170" spans="1:7" ht="66.75" customHeight="1">
      <c r="A170" s="124" t="str">
        <f>ELETTRICI!A25</f>
        <v>EL 22</v>
      </c>
      <c r="B170" s="16" t="str">
        <f>ELETTRICI!C25</f>
        <v>CAVO FG7OR 0,6/1 kV MULTIPOLARE di sezione 5x6 mmq a bassissima emissione di fumi e gas tossici in corda flessibile posto in opera entro tubazione o canaletta (questa esclusa e da conteggiarsi a parte) in rame rosso ricotto, tensione nominale 0,6/1 kV, te</v>
      </c>
      <c r="C170" s="27" t="str">
        <f>ELETTRICI!D25</f>
        <v>m</v>
      </c>
      <c r="D170" s="41">
        <f>ELETTRICI!N25</f>
        <v>50</v>
      </c>
      <c r="E170" s="32"/>
      <c r="F170" s="33"/>
      <c r="G170" s="34"/>
    </row>
    <row r="171" spans="1:7" ht="66.75" customHeight="1">
      <c r="A171" s="124" t="str">
        <f>ELETTRICI!A26</f>
        <v>EL 23</v>
      </c>
      <c r="B171" s="16" t="str">
        <f>ELETTRICI!C26</f>
        <v>CAVO FG7OR 0,6/1 kV MULTIPOLARE di sezione 5x10 mmq a bassissima emissione di fumi e gas tossici in corda flessibile posto in opera entro tubazione o canaletta (questa esclusa e da conteggiarsi a parte) in rame rosso ricotto, tensione nominale 0,6/1 kV, t</v>
      </c>
      <c r="C171" s="27" t="str">
        <f>ELETTRICI!D26</f>
        <v>m</v>
      </c>
      <c r="D171" s="41">
        <f>ELETTRICI!N26</f>
        <v>50</v>
      </c>
      <c r="E171" s="32"/>
      <c r="F171" s="33"/>
      <c r="G171" s="34"/>
    </row>
    <row r="172" spans="1:7" ht="66.75" customHeight="1">
      <c r="A172" s="124" t="str">
        <f>ELETTRICI!A27</f>
        <v>EL 24</v>
      </c>
      <c r="B172" s="16" t="str">
        <f>ELETTRICI!C27</f>
        <v>CAVO FG7OR 0,6/1 kV MULTIPOLARE di sezione 5x16 mmq a bassissima emissione di fumi e gas tossici in corda flessibile posto in opera entro tubazione o canaletta (questa esclusa e da conteggiarsi a parte) in rame rosso ricotto, tensione nominale 0,6/1 kV, t</v>
      </c>
      <c r="C172" s="27" t="str">
        <f>ELETTRICI!D27</f>
        <v>m</v>
      </c>
      <c r="D172" s="41">
        <f>ELETTRICI!N27</f>
        <v>50</v>
      </c>
      <c r="E172" s="32"/>
      <c r="F172" s="33"/>
      <c r="G172" s="34"/>
    </row>
    <row r="173" spans="1:7" ht="66.75" customHeight="1">
      <c r="A173" s="124" t="str">
        <f>ELETTRICI!A28</f>
        <v>EL 25</v>
      </c>
      <c r="B173" s="16" t="str">
        <f>ELETTRICI!C28</f>
        <v>CAVO FG7OR 0,6/1 kV UNIPOLARE di sezione 1x35 mmq a bassissima emissione di fumi e gas tossici in corda flessibile posto in opera entro tubazione o canaletta (questa esclusa e da conteggiarsi a parte) in rame rosso ricotto, tensione nominale 0,6/1 kV, ten</v>
      </c>
      <c r="C173" s="27" t="str">
        <f>ELETTRICI!D28</f>
        <v>m</v>
      </c>
      <c r="D173" s="41">
        <f>ELETTRICI!N28</f>
        <v>50</v>
      </c>
      <c r="E173" s="32"/>
      <c r="F173" s="33"/>
      <c r="G173" s="34"/>
    </row>
    <row r="174" spans="1:7" ht="66.75" customHeight="1">
      <c r="A174" s="124" t="str">
        <f>ELETTRICI!A29</f>
        <v>EL 26</v>
      </c>
      <c r="B174" s="16" t="str">
        <f>ELETTRICI!C29</f>
        <v>CAVO FG70R 0,6/1 kV UNIPOLARE di sezione 1x50 mmq a bassissima emissione di fumi e gas tossici in corda flessibile posto in opera entro tubazione o canaletta (questa esclusa e da conteggiarsi a parte) in rame rosso ricotto, tensione nominale 0,6/1 kV, ten</v>
      </c>
      <c r="C174" s="27" t="str">
        <f>ELETTRICI!D29</f>
        <v>m</v>
      </c>
      <c r="D174" s="41">
        <f>ELETTRICI!N29</f>
        <v>50</v>
      </c>
      <c r="E174" s="32"/>
      <c r="F174" s="33"/>
      <c r="G174" s="34"/>
    </row>
    <row r="175" spans="1:7" ht="66.75" customHeight="1">
      <c r="A175" s="124" t="str">
        <f>ELETTRICI!A30</f>
        <v>EL 27</v>
      </c>
      <c r="B175" s="16" t="str">
        <f>ELETTRICI!C30</f>
        <v>LINEA IN CAVO AD ISOLAMENTO MINERALE DI SEZIONE 3x1,5 mmq, con conduttore in rame elettrolitico (99,9%), tensione massima di esercizio 750 V , in guaina di tubo continuo di rame senza saldature e con isolamento principale in ossido di magnesio, resistenza</v>
      </c>
      <c r="C175" s="27" t="str">
        <f>ELETTRICI!D30</f>
        <v>m</v>
      </c>
      <c r="D175" s="41">
        <f>ELETTRICI!N30</f>
        <v>6</v>
      </c>
      <c r="E175" s="32"/>
      <c r="F175" s="33"/>
      <c r="G175" s="34"/>
    </row>
    <row r="176" spans="1:7" ht="66.75" customHeight="1">
      <c r="A176" s="124" t="str">
        <f>ELETTRICI!A31</f>
        <v>EL 28</v>
      </c>
      <c r="B176" s="16" t="str">
        <f>ELETTRICI!C31</f>
        <v>LINEA IN CAVO AD ISOLAMENTO MINERALE DI SEZIONE 3x2,5 mmq, con conduttore in rame elettrolitico (99,9%), tensione massima di esercizio 750 V , in guaina di tubo continuo di rame senza saldature e con isolamento principale in ossido di magnesio, resistenza</v>
      </c>
      <c r="C176" s="27" t="str">
        <f>ELETTRICI!D31</f>
        <v>m</v>
      </c>
      <c r="D176" s="41">
        <f>ELETTRICI!N31</f>
        <v>6</v>
      </c>
      <c r="E176" s="32"/>
      <c r="F176" s="33"/>
      <c r="G176" s="34"/>
    </row>
    <row r="177" spans="1:7" ht="66.75" customHeight="1">
      <c r="A177" s="124" t="str">
        <f>ELETTRICI!A32</f>
        <v>EL 29</v>
      </c>
      <c r="B177" s="16" t="str">
        <f>ELETTRICI!C32</f>
        <v>LINEA IN CAVO AD ISOLAMENTO MINERALE DI SEZIONE 3x4 mmq, con conduttore in rame elettrolitico (99,9%), tensione massima di esercizio 750 V , in guaina di tubo continuo di rame senza saldature e con isolamento principale in ossido di magnesio, resistenza a</v>
      </c>
      <c r="C177" s="27" t="str">
        <f>ELETTRICI!D32</f>
        <v>m</v>
      </c>
      <c r="D177" s="41">
        <f>ELETTRICI!N32</f>
        <v>6</v>
      </c>
      <c r="E177" s="32"/>
      <c r="F177" s="33"/>
      <c r="G177" s="34"/>
    </row>
    <row r="178" spans="1:7" ht="66.75" customHeight="1">
      <c r="A178" s="124" t="str">
        <f>ELETTRICI!A33</f>
        <v>EL 30</v>
      </c>
      <c r="B178" s="16" t="str">
        <f>ELETTRICI!C33</f>
        <v>LINEA IN CAVO AD ISOLAMENTO MINERALE DI SEZIONE 3x6 mmq, con conduttore in rame elettrolitico (99,9%), tensione massima di esercizio 750 V , in guaina di tubo continuo di rame senza saldature e con isolamento principale in ossido di magnesio, resistenza a</v>
      </c>
      <c r="C178" s="27" t="str">
        <f>ELETTRICI!D33</f>
        <v>m</v>
      </c>
      <c r="D178" s="41">
        <f>ELETTRICI!N33</f>
        <v>6</v>
      </c>
      <c r="E178" s="32"/>
      <c r="F178" s="33"/>
      <c r="G178" s="34"/>
    </row>
    <row r="179" spans="1:7" ht="66.75" customHeight="1">
      <c r="A179" s="124" t="str">
        <f>ELETTRICI!A34</f>
        <v>EL 31</v>
      </c>
      <c r="B179" s="16" t="str">
        <f>ELETTRICI!C34</f>
        <v>PUNTO LUCE SOTTOTRACCIA unico o aggiunto, interrotto o deviato oppure comandato a pulsante, eseguito con apparecchiatura componibile serie standard modulare montata in scatola da incasso, eseguito con cavo NO7V-K posato entro tubazione flessible corrugata</v>
      </c>
      <c r="C179" s="27" t="str">
        <f>ELETTRICI!D34</f>
        <v>cad</v>
      </c>
      <c r="D179" s="41">
        <f>ELETTRICI!N34</f>
        <v>193</v>
      </c>
      <c r="E179" s="32"/>
      <c r="F179" s="33"/>
      <c r="G179" s="34"/>
    </row>
    <row r="180" spans="1:7" ht="66.75" customHeight="1">
      <c r="A180" s="124" t="str">
        <f>ELETTRICI!A35</f>
        <v>EL 32</v>
      </c>
      <c r="B180" s="16" t="str">
        <f>ELETTRICI!C35</f>
        <v>PUNTO LUCE DI SICUREZZA SOTTOTRACCIA eseguito con cavo NO7V-K posato entro tubazione flessible corrugata in PVC 16/25 mm, compreso quota parte scatola di derivazione dalla dorsale di distribuzione e cavo tipo FG7OR 0,6/1 kV della dorsale di distribuzione </v>
      </c>
      <c r="C180" s="27" t="str">
        <f>ELETTRICI!D35</f>
        <v>cad</v>
      </c>
      <c r="D180" s="41">
        <f>ELETTRICI!N35</f>
        <v>64</v>
      </c>
      <c r="E180" s="32"/>
      <c r="F180" s="33"/>
      <c r="G180" s="34"/>
    </row>
    <row r="181" spans="1:7" ht="66.75" customHeight="1">
      <c r="A181" s="124" t="str">
        <f>ELETTRICI!A36</f>
        <v>EL 33</v>
      </c>
      <c r="B181" s="16" t="str">
        <f>ELETTRICI!C36</f>
        <v>PUNTO LUCE ESTERNO IP 55 eseguito con cavo FG7OR 0,6/1 kV posato entro tubo TAZ 16/20 mm, apparecchiatura componibile serie standard modulare IP 55 montata in scatola da esterno in lega, realizzato in vista e completo di scatola di contenimento apparecchi</v>
      </c>
      <c r="C181" s="27" t="str">
        <f>ELETTRICI!D36</f>
        <v>cad</v>
      </c>
      <c r="D181" s="41">
        <f>ELETTRICI!N36</f>
        <v>25</v>
      </c>
      <c r="E181" s="32"/>
      <c r="F181" s="33"/>
      <c r="G181" s="34"/>
    </row>
    <row r="182" spans="1:7" ht="66.75" customHeight="1">
      <c r="A182" s="124" t="str">
        <f>ELETTRICI!A37</f>
        <v>EL 34</v>
      </c>
      <c r="B182" s="16" t="str">
        <f>ELETTRICI!C37</f>
        <v>PUNTO LUCE DI SICUREZZA ESTERNO IP 55 eseguito con cavo FG7OR 0,6/1 kV posato entro tubo taz 16/20 mm, quota parte scatola di derivazione dalla dorsale di distribuzione e cavo tipo FG7OR 0,6/1 kV della dorsale di distribuzione principale, morsetti di deri</v>
      </c>
      <c r="C182" s="27" t="str">
        <f>ELETTRICI!D37</f>
        <v>cad</v>
      </c>
      <c r="D182" s="41">
        <f>ELETTRICI!N37</f>
        <v>17</v>
      </c>
      <c r="E182" s="32"/>
      <c r="F182" s="33"/>
      <c r="G182" s="34"/>
    </row>
    <row r="183" spans="1:7" ht="66.75" customHeight="1">
      <c r="A183" s="124" t="str">
        <f>ELETTRICI!A38</f>
        <v>EL 35</v>
      </c>
      <c r="B183" s="16" t="str">
        <f>ELETTRICI!C38</f>
        <v>PUNTO PRESA SOTTOTRACCIA TIPO 2x10A + T con interruttore automatico realizzato con apparecchiatura componibile serie standard modulare montata in scatola da incasso, realizzato sottotraccia completo di scatola contenimento apparecchiatura, apparecchiatura</v>
      </c>
      <c r="C183" s="27" t="str">
        <f>ELETTRICI!D38</f>
        <v>cad</v>
      </c>
      <c r="D183" s="41">
        <f>ELETTRICI!N38</f>
        <v>3</v>
      </c>
      <c r="E183" s="32"/>
      <c r="F183" s="33"/>
      <c r="G183" s="34"/>
    </row>
    <row r="184" spans="1:7" ht="66.75" customHeight="1">
      <c r="A184" s="124" t="str">
        <f>ELETTRICI!A39</f>
        <v>EL 36</v>
      </c>
      <c r="B184" s="16" t="str">
        <f>ELETTRICI!C39</f>
        <v>PUNTO PRESA SOTTOTRACCIA TIPO 2x10/16A + T con interruttore automatico realizzato con apparecchiatura componibile serie standard modulare montata in scatola da incasso, realizzato sottotraccia completo di scatola contenimento apparecchiatura, apparecchiat</v>
      </c>
      <c r="C184" s="27" t="str">
        <f>ELETTRICI!D39</f>
        <v>cad</v>
      </c>
      <c r="D184" s="41">
        <f>ELETTRICI!N39</f>
        <v>38</v>
      </c>
      <c r="E184" s="32"/>
      <c r="F184" s="33"/>
      <c r="G184" s="34"/>
    </row>
    <row r="185" spans="1:7" ht="66.75" customHeight="1">
      <c r="A185" s="124" t="str">
        <f>ELETTRICI!A40</f>
        <v>EL 37</v>
      </c>
      <c r="B185" s="16" t="str">
        <f>ELETTRICI!C40</f>
        <v>PUNTO PRESA SOTTOTRACCIA TIPO 2x10/16A + T UNIVERSALE con interruttore automatico realizzato con apparecchiatura componibile serie standard modulare montata in scatola da incasso, realizzato sottotraccia completo di scatola contenimento apparecchiatura, a</v>
      </c>
      <c r="C185" s="27" t="str">
        <f>ELETTRICI!D40</f>
        <v>cad</v>
      </c>
      <c r="D185" s="41">
        <f>ELETTRICI!N40</f>
        <v>1</v>
      </c>
      <c r="E185" s="32"/>
      <c r="F185" s="33"/>
      <c r="G185" s="34"/>
    </row>
    <row r="186" spans="1:7" ht="66.75" customHeight="1">
      <c r="A186" s="124" t="str">
        <f>ELETTRICI!A41</f>
        <v>EL 38</v>
      </c>
      <c r="B186" s="16" t="str">
        <f>ELETTRICI!C41</f>
        <v>PUNTO PRESA COMBINATA SOTTOTRACCIA CON 2 PRESE RJ45 5E + 1 PRESA TV , realizzato con apparecchiatura componibile serie standard modulare montata in scatola da incasso, eseguito sottotraccia completo di scatola contenimento apparecchiatura, apparecchiatura</v>
      </c>
      <c r="C186" s="27" t="str">
        <f>ELETTRICI!D41</f>
        <v>cad</v>
      </c>
      <c r="D186" s="41">
        <f>ELETTRICI!N41</f>
        <v>5</v>
      </c>
      <c r="E186" s="32"/>
      <c r="F186" s="33"/>
      <c r="G186" s="34"/>
    </row>
    <row r="187" spans="1:7" ht="66.75" customHeight="1">
      <c r="A187" s="124" t="str">
        <f>ELETTRICI!A42</f>
        <v>EL 39</v>
      </c>
      <c r="B187" s="16" t="str">
        <f>ELETTRICI!C42</f>
        <v>PUNTO PRESA ESTERNO IP 55 tipo 2x16A + T con interruttore automatico eseguito con apparecchiatura componibile serie standard modulare montata in scatola da esterno in materiale plastico, realizzato in vista completo di scatola di contenimento apparecchiat</v>
      </c>
      <c r="C187" s="27" t="str">
        <f>ELETTRICI!D42</f>
        <v>cad</v>
      </c>
      <c r="D187" s="41">
        <f>ELETTRICI!N42</f>
        <v>2</v>
      </c>
      <c r="E187" s="32"/>
      <c r="F187" s="33"/>
      <c r="G187" s="34"/>
    </row>
    <row r="188" spans="1:7" ht="66.75" customHeight="1">
      <c r="A188" s="124" t="str">
        <f>ELETTRICI!A43</f>
        <v>EL 40</v>
      </c>
      <c r="B188" s="16" t="str">
        <f>ELETTRICI!C43</f>
        <v>PUNTO ALIMENTAZIONE PER POSTAZIONE LAVORO eseguito sottotraccia con apparecchiatura componibile serie standard modulare montata in scatola da incasso del tipo a tre sezioni distinte per un numero massimo di 18 moduli su tre file,  supporto e placca di fin</v>
      </c>
      <c r="C188" s="27" t="str">
        <f>ELETTRICI!D43</f>
        <v>cad</v>
      </c>
      <c r="D188" s="41">
        <f>ELETTRICI!N43</f>
        <v>65</v>
      </c>
      <c r="E188" s="32"/>
      <c r="F188" s="33"/>
      <c r="G188" s="34"/>
    </row>
    <row r="189" spans="1:7" ht="66.75" customHeight="1">
      <c r="A189" s="124" t="str">
        <f>ELETTRICI!A44</f>
        <v>EL 41</v>
      </c>
      <c r="B189" s="16" t="str">
        <f>ELETTRICI!C44</f>
        <v>PUNTO TORRETTA DI ALIMENTAZIONE PER POSTAZIONE LAVORO eseguita sottopavimento con apparecchiatura componibile serie standard modulare montata su torretta per montaggio a pavimento a 2 sezioni su due piani sino a 10 moduli complessivi,  supporti e placche </v>
      </c>
      <c r="C189" s="27" t="str">
        <f>ELETTRICI!D44</f>
        <v>cad</v>
      </c>
      <c r="D189" s="41">
        <f>ELETTRICI!N44</f>
        <v>2</v>
      </c>
      <c r="E189" s="32"/>
      <c r="F189" s="33"/>
      <c r="G189" s="34"/>
    </row>
    <row r="190" spans="1:7" ht="66.75" customHeight="1">
      <c r="A190" s="124" t="str">
        <f>ELETTRICI!A45</f>
        <v>EL 42</v>
      </c>
      <c r="B190" s="16" t="str">
        <f>ELETTRICI!C45</f>
        <v>PUNTO PRESA DA ESTERNO SEZIONATA E INTERBLOCCATA CEE 17 2P+T a 250 V realizzato con tubazioni in acciaio zincato, presa CEE 17 2P+T/6 h  sezionata e interbloccata con unico commutatore e protetta con fusibile, con involucro IP 65 realizzato in materiale t</v>
      </c>
      <c r="C190" s="27" t="str">
        <f>ELETTRICI!D45</f>
        <v>cad</v>
      </c>
      <c r="D190" s="41">
        <f>ELETTRICI!N45</f>
        <v>5</v>
      </c>
      <c r="E190" s="32"/>
      <c r="F190" s="33"/>
      <c r="G190" s="34"/>
    </row>
    <row r="191" spans="1:7" ht="66.75" customHeight="1">
      <c r="A191" s="124" t="str">
        <f>ELETTRICI!A46</f>
        <v>EL 43</v>
      </c>
      <c r="B191" s="16" t="str">
        <f>ELETTRICI!C46</f>
        <v>PUNTO DI ALIMENTAZIONE SOTTOTRACCIA PER APPARECCHIO UTILIZZATORE FISSO MONOFASE 16A SEZIONATO a 250 V max 2 kW/3 conduttori + terra, realizzato con tubazioni  in PVC flessibile corrugato incassate a parete/pavimento, interruttore automatico magnetotermico</v>
      </c>
      <c r="C191" s="27" t="str">
        <f>ELETTRICI!D46</f>
        <v>cad</v>
      </c>
      <c r="D191" s="41">
        <f>ELETTRICI!N46</f>
        <v>34</v>
      </c>
      <c r="E191" s="32"/>
      <c r="F191" s="33"/>
      <c r="G191" s="34"/>
    </row>
    <row r="192" spans="1:7" ht="66.75" customHeight="1">
      <c r="A192" s="124" t="str">
        <f>ELETTRICI!A47</f>
        <v>EL 44</v>
      </c>
      <c r="B192" s="16" t="str">
        <f>ELETTRICI!C47</f>
        <v>PUNTO ALIMENTAZIONE DA ESTERNO IP 55 PER APPARECCHIO UTILIZZATORE FISSO MONOFASE 16 A SEZIONATO a 250 V max 2 kW/3 conduttori + terra, realizzato con tubazioni in acciaio zincato, interruttore automatico magneto-termico bipolare 16 A alloggiato in  involu</v>
      </c>
      <c r="C192" s="27" t="str">
        <f>ELETTRICI!D47</f>
        <v>cad</v>
      </c>
      <c r="D192" s="41">
        <f>ELETTRICI!N47</f>
        <v>10</v>
      </c>
      <c r="E192" s="32"/>
      <c r="F192" s="33"/>
      <c r="G192" s="34"/>
    </row>
    <row r="193" spans="1:7" ht="66.75" customHeight="1">
      <c r="A193" s="124" t="str">
        <f>ELETTRICI!A48</f>
        <v>EL 45</v>
      </c>
      <c r="B193" s="16" t="str">
        <f>ELETTRICI!C48</f>
        <v>PULSANTE DI EMERGENZA IN CASSETTA di lamiera stagna verniciata di colore rosso con sportello amteriore munito di vetro frangibile e serratura a chiave, completo di pulsante con contatto NA instabile, lampada di segnalazione presenza tensione al neon, da i</v>
      </c>
      <c r="C193" s="27" t="str">
        <f>ELETTRICI!D48</f>
        <v>cad</v>
      </c>
      <c r="D193" s="41">
        <f>ELETTRICI!N48</f>
        <v>1</v>
      </c>
      <c r="E193" s="32"/>
      <c r="F193" s="33"/>
      <c r="G193" s="34"/>
    </row>
    <row r="194" spans="1:7" ht="66.75" customHeight="1">
      <c r="A194" s="124" t="str">
        <f>ELETTRICI!A49</f>
        <v>EL 46</v>
      </c>
      <c r="B194" s="16" t="str">
        <f>ELETTRICI!C49</f>
        <v>COLLEGAMENTO A TERRA DI MASSA METALLICA di sezione 6 mmq eseguito con tubi in PVC corrugato flessibile sottotraccia, realizzato mediante bullone passante o saldato e dado con rondella, oppure collare serratubo con morsetto a  vite o altro idoneo mezzo di </v>
      </c>
      <c r="C194" s="27" t="str">
        <f>ELETTRICI!D49</f>
        <v>cad</v>
      </c>
      <c r="D194" s="41">
        <f>ELETTRICI!N49</f>
        <v>80</v>
      </c>
      <c r="E194" s="32"/>
      <c r="F194" s="33"/>
      <c r="G194" s="34"/>
    </row>
    <row r="195" spans="1:7" ht="66.75" customHeight="1">
      <c r="A195" s="124" t="str">
        <f>ELETTRICI!A50</f>
        <v>EL 47</v>
      </c>
      <c r="B195" s="16" t="str">
        <f>ELETTRICI!C50</f>
        <v>COLLEGAMENTO A TERRA DI MASSA METALLICA di sezione 6 mmq eseguito con tubi in PVC da esterno, realizzato mediante bullone passante o saldato e dado con rondella, oppure collare serratubo con morsetto a  vite o altro idoneo mezzo di giunzione; compreso cap</v>
      </c>
      <c r="C195" s="27" t="str">
        <f>ELETTRICI!D50</f>
        <v>cad</v>
      </c>
      <c r="D195" s="41">
        <f>ELETTRICI!N50</f>
        <v>20</v>
      </c>
      <c r="E195" s="32"/>
      <c r="F195" s="33"/>
      <c r="G195" s="34"/>
    </row>
    <row r="196" spans="1:7" ht="66.75" customHeight="1">
      <c r="A196" s="124" t="str">
        <f>ELETTRICI!A51</f>
        <v>EL 48</v>
      </c>
      <c r="B196" s="16" t="str">
        <f>ELETTRICI!C51</f>
        <v>COLLEGAMENTO A TERRA DI MASSA METALLICA eseguito con tubi da esterno in acciaio (TAZ), mediante bullone passante o saldato e dado con rondella, oppure collare serratubo con morsetto a vite o altro idoneo mezzo di giunzione; compreso capocorda per cavo ed </v>
      </c>
      <c r="C196" s="27" t="str">
        <f>ELETTRICI!D51</f>
        <v>cad</v>
      </c>
      <c r="D196" s="41">
        <f>ELETTRICI!N51</f>
        <v>20</v>
      </c>
      <c r="E196" s="32"/>
      <c r="F196" s="33"/>
      <c r="G196" s="34"/>
    </row>
    <row r="197" spans="1:7" ht="66.75" customHeight="1">
      <c r="A197" s="124" t="str">
        <f>ELETTRICI!A52</f>
        <v>EL 49</v>
      </c>
      <c r="B197" s="16" t="str">
        <f>ELETTRICI!C52</f>
        <v>IMPIANTO DI CHIAMATA DI SOCCORSO PER SERVIZIO DISABILI completo eseguito con apparecchiature componibili serie standard montate in scatole da incasso, realizzato sottotraccia completo di scatole di contenimento apparecchi, apparecchi, supporti e placche, </v>
      </c>
      <c r="C197" s="27" t="str">
        <f>ELETTRICI!D52</f>
        <v>cad</v>
      </c>
      <c r="D197" s="41">
        <f>ELETTRICI!N52</f>
        <v>2</v>
      </c>
      <c r="E197" s="32"/>
      <c r="F197" s="33"/>
      <c r="G197" s="34"/>
    </row>
    <row r="198" spans="1:7" ht="66.75" customHeight="1">
      <c r="A198" s="124" t="str">
        <f>ELETTRICI!A53</f>
        <v>EL 50</v>
      </c>
      <c r="B198" s="16" t="str">
        <f>ELETTRICI!C53</f>
        <v>QUADRO ELETTRICO PIANO SCANTINATO MUSEO CONFORME A SCHEMA ELABORATO EL STA 10 contenente le apparecchiature di comando e controllo montate e connesse ivi indicate compresi oneri per montaggio, trasporto, opere accessorie per installazione e collegamento a</v>
      </c>
      <c r="C198" s="27" t="str">
        <f>ELETTRICI!D53</f>
        <v>cad</v>
      </c>
      <c r="D198" s="41">
        <f>ELETTRICI!N53</f>
        <v>1</v>
      </c>
      <c r="E198" s="32"/>
      <c r="F198" s="33"/>
      <c r="G198" s="34"/>
    </row>
    <row r="199" spans="1:7" ht="66.75" customHeight="1">
      <c r="A199" s="124" t="str">
        <f>ELETTRICI!A54</f>
        <v>EL 51</v>
      </c>
      <c r="B199" s="16" t="str">
        <f>ELETTRICI!C54</f>
        <v>QUADRO ELETTRICO PIANO TERRA-AMMEZZATO MUSEO CONFORME A SCHEMA ELABORATO EL STA 11contenente le apparecchiature di comando e controllo montate e connesse ivi indicate compresi oneri per montaggio, trasporto, opere accessorie per installazione e collegamen</v>
      </c>
      <c r="C199" s="27" t="str">
        <f>ELETTRICI!D54</f>
        <v>cad</v>
      </c>
      <c r="D199" s="41">
        <f>ELETTRICI!N54</f>
        <v>1</v>
      </c>
      <c r="E199" s="32"/>
      <c r="F199" s="33"/>
      <c r="G199" s="34"/>
    </row>
    <row r="200" spans="1:7" ht="66.75" customHeight="1">
      <c r="A200" s="124" t="str">
        <f>ELETTRICI!A55</f>
        <v>EL 52</v>
      </c>
      <c r="B200" s="16" t="str">
        <f>ELETTRICI!C55</f>
        <v>SENSORE VOLUMETRICO A DOPPIA TECNOLOGIA indirizzato con tecnologia passiva all’infrarosso ed attiva a microonde con oscillatore risonante ed antenna planare, portata non inferiore a 15 m, apertura del fascio non inferiore a 130° sui piani orizzontale e ve</v>
      </c>
      <c r="C200" s="27" t="str">
        <f>ELETTRICI!D55</f>
        <v>cad</v>
      </c>
      <c r="D200" s="41">
        <f>ELETTRICI!N55</f>
        <v>35</v>
      </c>
      <c r="E200" s="32"/>
      <c r="F200" s="33"/>
      <c r="G200" s="34"/>
    </row>
    <row r="201" spans="1:7" ht="66.75" customHeight="1">
      <c r="A201" s="124" t="str">
        <f>ELETTRICI!A56</f>
        <v>EL 53</v>
      </c>
      <c r="B201" s="16" t="str">
        <f>ELETTRICI!C56</f>
        <v>TASTIERA ABILITAZIONE/DISABILITAZIONE impianto di controlo accessi, con possibilità di memorizzazione di almeno 5 codici numerici su memoria permanente, con codice master di accesso alla programmazione, blocco temporaneo dopo un numero di errori preselezi</v>
      </c>
      <c r="C201" s="27" t="str">
        <f>ELETTRICI!D56</f>
        <v>cad</v>
      </c>
      <c r="D201" s="41">
        <f>ELETTRICI!N56</f>
        <v>1</v>
      </c>
      <c r="E201" s="32"/>
      <c r="F201" s="33"/>
      <c r="G201" s="34"/>
    </row>
    <row r="202" spans="1:7" ht="66.75" customHeight="1">
      <c r="A202" s="124" t="str">
        <f>ELETTRICI!A57</f>
        <v>EL 54</v>
      </c>
      <c r="B202" s="16" t="str">
        <f>ELETTRICI!C57</f>
        <v>TELECAMERA DA INTERNO PER VIDEO-SORVEGLIANZA fissa B/N per videosorveglianza con obiettivo grandangolare, illuminatore all’infrarosso e audio incorporato, sensore CCD da 1/3", avente le seguenti caratteristiche principali: alimentazione a 12 V c.c. tramit</v>
      </c>
      <c r="C202" s="27" t="str">
        <f>ELETTRICI!D57</f>
        <v>cad</v>
      </c>
      <c r="D202" s="41">
        <f>ELETTRICI!N57</f>
        <v>3</v>
      </c>
      <c r="E202" s="32"/>
      <c r="F202" s="33"/>
      <c r="G202" s="34"/>
    </row>
    <row r="203" spans="1:7" ht="66.75" customHeight="1">
      <c r="A203" s="124" t="str">
        <f>ELETTRICI!A58</f>
        <v>EL 55</v>
      </c>
      <c r="B203" s="16" t="str">
        <f>ELETTRICI!C58</f>
        <v>TELECAMERA DA ESTERNO PER VIDEO-SORVEGLIANZA fissa B/N per videosorveglianza con obiettivo grandangolare, illuminatore all’infrarosso e audio incorporato, avente caratteristiche identiche al precedente articolo, ma equipaggiata di custodia stagna per inst</v>
      </c>
      <c r="C203" s="27" t="str">
        <f>ELETTRICI!D58</f>
        <v>cad</v>
      </c>
      <c r="D203" s="41">
        <f>ELETTRICI!N58</f>
        <v>1</v>
      </c>
      <c r="E203" s="32"/>
      <c r="F203" s="33"/>
      <c r="G203" s="34"/>
    </row>
    <row r="204" spans="1:7" ht="66.75" customHeight="1">
      <c r="A204" s="124" t="str">
        <f>ELETTRICI!A59</f>
        <v>EL 56</v>
      </c>
      <c r="B204" s="16" t="str">
        <f>ELETTRICI!C59</f>
        <v>RIVELATORE DI FUMO PUNTIFORME OTTICO a microprocessore analogico con dispositivi di autoindirizzamento, rilevazione ed autocompensa-zione dell'eventuale polvere depositata sull'elemento sensibile, comprendente, all’interno di apposita custodia dotata di r</v>
      </c>
      <c r="C204" s="27" t="str">
        <f>ELETTRICI!D59</f>
        <v>cad</v>
      </c>
      <c r="D204" s="41">
        <f>ELETTRICI!N59</f>
        <v>52</v>
      </c>
      <c r="E204" s="32"/>
      <c r="F204" s="33"/>
      <c r="G204" s="34"/>
    </row>
    <row r="205" spans="1:7" ht="66.75" customHeight="1">
      <c r="A205" s="124" t="str">
        <f>ELETTRICI!A60</f>
        <v>EL 57</v>
      </c>
      <c r="B205" s="16" t="str">
        <f>ELETTRICI!C60</f>
        <v>PULSANTE MANUALE DI ALLARME INCENDIO analogico autoindirizzato alloggiato in custodia di ABS con schermo in materiale plastico trasparente, con grado di protezione non inferiore a IP 40, provvisto di circuito interno di codifica per identificazione da cen</v>
      </c>
      <c r="C205" s="27" t="str">
        <f>ELETTRICI!D60</f>
        <v>cad</v>
      </c>
      <c r="D205" s="41">
        <f>ELETTRICI!N60</f>
        <v>4</v>
      </c>
      <c r="E205" s="32"/>
      <c r="F205" s="33"/>
      <c r="G205" s="34"/>
    </row>
    <row r="206" spans="1:7" ht="66.75" customHeight="1">
      <c r="A206" s="124" t="str">
        <f>ELETTRICI!A61</f>
        <v>EL 58</v>
      </c>
      <c r="B206" s="16" t="str">
        <f>ELETTRICI!C61</f>
        <v>TARGA DI ALLARME OTTICO ACUSTICA, costituita da custodia in ABS con frontale traslucido in materiale plastico di colore rosso dotato di scritta ALLARME INCENDIO, equipaggiata con sirena piezoelettrica con pressione acustica di 80 Db a suono intermittente </v>
      </c>
      <c r="C206" s="27" t="str">
        <f>ELETTRICI!D61</f>
        <v>cad</v>
      </c>
      <c r="D206" s="41">
        <f>ELETTRICI!N61</f>
        <v>2</v>
      </c>
      <c r="E206" s="32"/>
      <c r="F206" s="33"/>
      <c r="G206" s="34"/>
    </row>
    <row r="207" spans="1:7" ht="66.75" customHeight="1">
      <c r="A207" s="124" t="str">
        <f>ELETTRICI!A62</f>
        <v>EL 59</v>
      </c>
      <c r="B207" s="16" t="str">
        <f>ELETTRICI!C62</f>
        <v>IMPIANTO VIDEOCITOFONICO A DUE POSTAZIONI INTERNE, composto da pulsantiera con telecamera, microfono, altoparlante esterna per montaggio a parete, due postazioni riceventi interne all’edificio, intercomunicabilità completa, ottima visione in caso di bassa</v>
      </c>
      <c r="C207" s="27" t="str">
        <f>ELETTRICI!D62</f>
        <v>cad</v>
      </c>
      <c r="D207" s="41">
        <f>ELETTRICI!N62</f>
        <v>1</v>
      </c>
      <c r="E207" s="32"/>
      <c r="F207" s="33"/>
      <c r="G207" s="34"/>
    </row>
    <row r="208" spans="1:7" ht="66.75" customHeight="1">
      <c r="A208" s="124" t="str">
        <f>ELETTRICI!A63</f>
        <v>EL 60</v>
      </c>
      <c r="B208" s="16" t="str">
        <f>ELETTRICI!C63</f>
        <v>MONITOR DA TAVOLO B/N 10“ completo di switcher a 4 vie per il collegamento di 4 videocamere e di sistema audio incorporato, per dialogo tra operatore e persona osservata dalla videocamera selezionata, avente le seguenti caratteristiche principali: aliment</v>
      </c>
      <c r="C208" s="27" t="str">
        <f>ELETTRICI!D63</f>
        <v>cad</v>
      </c>
      <c r="D208" s="41">
        <f>ELETTRICI!N63</f>
        <v>1</v>
      </c>
      <c r="E208" s="32"/>
      <c r="F208" s="33"/>
      <c r="G208" s="34"/>
    </row>
    <row r="209" spans="1:7" ht="66.75" customHeight="1">
      <c r="A209" s="124" t="str">
        <f>ELETTRICI!A64</f>
        <v>EL 61</v>
      </c>
      <c r="B209" s="16" t="str">
        <f>ELETTRICI!C64</f>
        <v>Fornitura e posa in opera di ARMADIO  TD tipo rack 19" a 48 unità per impianti telefonici – trasmissione dati costituito da armadio in lamiera d’acciaio di dimensioni indicative H2025xL600xP400 mm comprensivo di  pannello di alimentazione con n. 6 prese U</v>
      </c>
      <c r="C209" s="27" t="str">
        <f>ELETTRICI!D64</f>
        <v>cad</v>
      </c>
      <c r="D209" s="41">
        <f>ELETTRICI!N64</f>
        <v>1</v>
      </c>
      <c r="E209" s="32"/>
      <c r="F209" s="33"/>
      <c r="G209" s="34"/>
    </row>
    <row r="210" spans="1:7" ht="66.75" customHeight="1">
      <c r="A210" s="124" t="str">
        <f>ELETTRICI!A65</f>
        <v>EL 62</v>
      </c>
      <c r="B210" s="16" t="str">
        <f>ELETTRICI!C65</f>
        <v>Fornitura e posa in opera entro tubazioni o canalizzazioni predisposte di CAVO A 8 FIBRE OTTICHE multimodali ad indice graduato, con conduttore centrale da 62,5 micron, conformi alle specifiche EIA/TIA 492 e alle Norme ISO 11801, del tipo a doppia capacit</v>
      </c>
      <c r="C210" s="27" t="str">
        <f>ELETTRICI!D65</f>
        <v>m</v>
      </c>
      <c r="D210" s="41">
        <f>ELETTRICI!N65</f>
        <v>60</v>
      </c>
      <c r="E210" s="32"/>
      <c r="F210" s="33"/>
      <c r="G210" s="34"/>
    </row>
    <row r="211" spans="1:7" ht="66.75" customHeight="1">
      <c r="A211" s="124" t="str">
        <f>ELETTRICI!A66</f>
        <v>EL 63</v>
      </c>
      <c r="B211" s="16" t="str">
        <f>ELETTRICI!C66</f>
        <v>ESECUZIONE DI TRACCIA O FORO SU MURATURA DI PIETRAME O MISTA sino ad una sezione di 25 cmq eseguita con utensili a mano o con l’ausilio di piccoli mezzi meccanici per qualsiasi livello di piano di lavoro, la traccia od il foro dovrà avere sezione regolare</v>
      </c>
      <c r="C211" s="27" t="str">
        <f>ELETTRICI!D66</f>
        <v>m</v>
      </c>
      <c r="D211" s="41">
        <f>ELETTRICI!N66</f>
        <v>200</v>
      </c>
      <c r="E211" s="32"/>
      <c r="F211" s="33"/>
      <c r="G211" s="34"/>
    </row>
    <row r="212" spans="1:7" ht="66.75" customHeight="1">
      <c r="A212" s="124" t="str">
        <f>ELETTRICI!A67</f>
        <v>EL 64</v>
      </c>
      <c r="B212" s="16" t="str">
        <f>ELETTRICI!C67</f>
        <v>ESECUZIONE DI TRACCIA O FORO SU MURATURA DI MATTONI PIENI sino ad una sezione di 25 cmq eseguita con utensili a mano o con l’ausilio di piccoli mezzi meccanici per qualsiasi livello di piano di lavoro, la traccia od il foro dovrà avere sezione regolare e </v>
      </c>
      <c r="C212" s="27" t="str">
        <f>ELETTRICI!D67</f>
        <v>m</v>
      </c>
      <c r="D212" s="41">
        <f>ELETTRICI!N67</f>
        <v>90</v>
      </c>
      <c r="E212" s="32"/>
      <c r="F212" s="33"/>
      <c r="G212" s="34"/>
    </row>
    <row r="213" spans="1:7" ht="66.75" customHeight="1">
      <c r="A213" s="124" t="str">
        <f>ELETTRICI!A68</f>
        <v>EL 65</v>
      </c>
      <c r="B213" s="16" t="str">
        <f>ELETTRICI!C68</f>
        <v>ESECUZIONE DI TRACCIA O FORO SU MURATURA DI LATERIZI FORATI sino ad una sezione di 25 cmq eseguita con utensili a mano o con l’ausilio di piccoli mezzi meccanici per qualsiasi livello di piano di lavoro, la traccia od il foro dovrà avere sezione regolare </v>
      </c>
      <c r="C213" s="27" t="str">
        <f>ELETTRICI!D68</f>
        <v>m</v>
      </c>
      <c r="D213" s="41">
        <f>ELETTRICI!N68</f>
        <v>20</v>
      </c>
      <c r="E213" s="32"/>
      <c r="F213" s="33"/>
      <c r="G213" s="34"/>
    </row>
    <row r="214" spans="1:7" ht="66.75" customHeight="1">
      <c r="A214" s="124" t="str">
        <f>ELETTRICI!A69</f>
        <v>EL 66</v>
      </c>
      <c r="B214" s="16" t="str">
        <f>ELETTRICI!C69</f>
        <v>MANODOPERA METALMECCANICA OPERAIO PROVETTO per installatori e montatori elettrici per valutazioni di opere in economia quali verifiche, smontaggi, assistenza, ecc.</v>
      </c>
      <c r="C214" s="27" t="str">
        <f>ELETTRICI!D69</f>
        <v>ora</v>
      </c>
      <c r="D214" s="41">
        <f>ELETTRICI!N69</f>
        <v>80</v>
      </c>
      <c r="E214" s="32"/>
      <c r="F214" s="33"/>
      <c r="G214" s="34"/>
    </row>
    <row r="215" spans="1:7" ht="66.75" customHeight="1">
      <c r="A215" s="124" t="str">
        <f>ELETTRICI!A70</f>
        <v>EL 67</v>
      </c>
      <c r="B215" s="16" t="str">
        <f>ELETTRICI!C70</f>
        <v>MANODOPERA METALMECCANICA OPERAIO SPECIALIZZATO per installatori e montatori elettrici per valutazioni di opere in economia quali verifiche, smontaggi, assistenza, ecc.</v>
      </c>
      <c r="C215" s="27" t="str">
        <f>ELETTRICI!D70</f>
        <v>ora</v>
      </c>
      <c r="D215" s="41">
        <f>ELETTRICI!N70</f>
        <v>120</v>
      </c>
      <c r="E215" s="32"/>
      <c r="F215" s="33"/>
      <c r="G215" s="34"/>
    </row>
    <row r="216" spans="1:7" ht="66.75" customHeight="1">
      <c r="A216" s="124" t="str">
        <f>ELETTRICI!A71</f>
        <v>EL 68</v>
      </c>
      <c r="B216" s="16" t="str">
        <f>ELETTRICI!C71</f>
        <v>MANODOPERA METALMECCANICA OPERAIO QUALIFICATO per installatori e montatori elettrici per valutazioni di opere in economia quali verifiche, smontaggi, assistenza, ecc.</v>
      </c>
      <c r="C216" s="27" t="str">
        <f>ELETTRICI!D71</f>
        <v>ora</v>
      </c>
      <c r="D216" s="41">
        <f>ELETTRICI!N71</f>
        <v>120</v>
      </c>
      <c r="E216" s="32"/>
      <c r="F216" s="33"/>
      <c r="G216" s="34"/>
    </row>
    <row r="217" spans="1:7" ht="66.75" customHeight="1" thickBot="1">
      <c r="A217" s="124" t="str">
        <f>ELETTRICI!A72</f>
        <v>EL 69</v>
      </c>
      <c r="B217" s="16" t="str">
        <f>ELETTRICI!C72</f>
        <v>MANODOPERA METALMECCANICA OPERAIO COMUNE per installatori e montatori elettrici per valutazioni di opere in economia quali verifiche, smontaggi, assistenza, ecc.</v>
      </c>
      <c r="C217" s="27" t="str">
        <f>ELETTRICI!D72</f>
        <v>ora</v>
      </c>
      <c r="D217" s="41">
        <f>ELETTRICI!N72</f>
        <v>120</v>
      </c>
      <c r="E217" s="32"/>
      <c r="F217" s="33"/>
      <c r="G217" s="34"/>
    </row>
    <row r="218" spans="1:7" ht="27.75" customHeight="1" thickBot="1">
      <c r="A218" s="206" t="s">
        <v>12</v>
      </c>
      <c r="B218" s="207"/>
      <c r="C218" s="207"/>
      <c r="D218" s="207"/>
      <c r="E218" s="207"/>
      <c r="F218" s="207"/>
      <c r="G218" s="208"/>
    </row>
    <row r="219" spans="1:7" ht="63.75" customHeight="1">
      <c r="A219" s="167" t="str">
        <f>MECCANICI!A13</f>
        <v>1.1 -       IM.01.02</v>
      </c>
      <c r="B219" s="178" t="str">
        <f>MECCANICI!B13</f>
        <v>POMPA MONOBLOCCO AD ASSE ORIZZONTALE CON MOTORE NORMALIZZATO A TENUTA MECCANICA, ATTACCHI FLANGIATI portata - prevalenza da 3 mc/h con 15,7 mt.c.a. a 17 mc/h con 14,6 mt.c.a. Aspirazione 65 Mandata 40</v>
      </c>
      <c r="C219" s="168" t="str">
        <f>MECCANICI!C13</f>
        <v>cad</v>
      </c>
      <c r="D219" s="40">
        <f>MECCANICI!D13</f>
        <v>2</v>
      </c>
      <c r="E219" s="29"/>
      <c r="F219" s="30"/>
      <c r="G219" s="31"/>
    </row>
    <row r="220" spans="1:7" ht="63.75" customHeight="1">
      <c r="A220" s="172" t="str">
        <f>MECCANICI!A14</f>
        <v>1.2 -       IM.01.01</v>
      </c>
      <c r="B220" s="176" t="str">
        <f>MECCANICI!B14</f>
        <v>POMPA MONOBLOCCO AD ASSE ORIZZONTALE CON MOTORE NORMALIZZATO A TENUTA MECCANICA, ATTACCHI FLANGIATI portata - prevalenza da 2 mc/h con 10,3 mt.c.a. a 10 mc/h con 8,5 mt.c.a. Aspirazione 50 Mandata 35</v>
      </c>
      <c r="C220" s="173" t="str">
        <f>MECCANICI!C14</f>
        <v>cad</v>
      </c>
      <c r="D220" s="41">
        <f>MECCANICI!D14</f>
        <v>2</v>
      </c>
      <c r="E220" s="169"/>
      <c r="F220" s="170"/>
      <c r="G220" s="171"/>
    </row>
    <row r="221" spans="1:7" ht="63.75" customHeight="1">
      <c r="A221" s="172" t="str">
        <f>MECCANICI!A15</f>
        <v>1.3 -       IM.02.1</v>
      </c>
      <c r="B221" s="176" t="str">
        <f>MECCANICI!B15</f>
        <v>POMPA GEMELLARE A ROTORE BAGNATO PER RISCALDAMENTO IDONEA PER MONTAGGIO SULLA TUBAZIONE, ATTACCHI FLANGIATI portata - prevalenza 17 mc/h - 9 mt. attacchi DN 80</v>
      </c>
      <c r="C221" s="173" t="str">
        <f>MECCANICI!C15</f>
        <v>cad</v>
      </c>
      <c r="D221" s="41">
        <f>MECCANICI!D15</f>
        <v>1</v>
      </c>
      <c r="E221" s="169"/>
      <c r="F221" s="170"/>
      <c r="G221" s="171"/>
    </row>
    <row r="222" spans="1:7" ht="39.75" customHeight="1">
      <c r="A222" s="172" t="str">
        <f>MECCANICI!A16</f>
        <v>1.4 -    IM.03.1</v>
      </c>
      <c r="B222" s="176" t="str">
        <f>MECCANICI!B16</f>
        <v>COLLETTORE PER FLUIDI CALDI 6 attacchi ai circuiti di distribuzione o raccolta 1 attacco al circuito principale 1 attacco per lo scarico </v>
      </c>
      <c r="C222" s="173" t="str">
        <f>MECCANICI!C16</f>
        <v>cad</v>
      </c>
      <c r="D222" s="41">
        <f>MECCANICI!D16</f>
        <v>1</v>
      </c>
      <c r="E222" s="169"/>
      <c r="F222" s="170"/>
      <c r="G222" s="171"/>
    </row>
    <row r="223" spans="1:7" ht="39.75" customHeight="1">
      <c r="A223" s="172" t="str">
        <f>MECCANICI!A17</f>
        <v>1.5 -    IM.04.1</v>
      </c>
      <c r="B223" s="176" t="str">
        <f>MECCANICI!B17</f>
        <v>VASO DI ESPANSIONE CHIUSO COLLAUDATO ISPESL capacità lt. 105</v>
      </c>
      <c r="C223" s="173" t="str">
        <f>MECCANICI!C17</f>
        <v>cad</v>
      </c>
      <c r="D223" s="41">
        <f>MECCANICI!D17</f>
        <v>1</v>
      </c>
      <c r="E223" s="169"/>
      <c r="F223" s="170"/>
      <c r="G223" s="171"/>
    </row>
    <row r="224" spans="1:7" ht="39.75" customHeight="1">
      <c r="A224" s="172" t="str">
        <f>MECCANICI!A18</f>
        <v>1.6 -      IM.05</v>
      </c>
      <c r="B224" s="176" t="str">
        <f>MECCANICI!B18</f>
        <v>MANOMETRO A QUADRANTE CONFORME A NORME ISPESL</v>
      </c>
      <c r="C224" s="173" t="str">
        <f>MECCANICI!C18</f>
        <v>cad</v>
      </c>
      <c r="D224" s="41">
        <f>MECCANICI!D18</f>
        <v>8</v>
      </c>
      <c r="E224" s="169"/>
      <c r="F224" s="170"/>
      <c r="G224" s="171"/>
    </row>
    <row r="225" spans="1:7" ht="39.75" customHeight="1">
      <c r="A225" s="172" t="str">
        <f>MECCANICI!A19</f>
        <v>1.7 -      IM.06</v>
      </c>
      <c r="B225" s="176" t="str">
        <f>MECCANICI!B19</f>
        <v>Fornitura e montaggio di una coppia di rubinetti e dei tubetti in rame </v>
      </c>
      <c r="C225" s="173" t="str">
        <f>MECCANICI!C19</f>
        <v>cad</v>
      </c>
      <c r="D225" s="41">
        <f>MECCANICI!D19</f>
        <v>9</v>
      </c>
      <c r="E225" s="169"/>
      <c r="F225" s="170"/>
      <c r="G225" s="171"/>
    </row>
    <row r="226" spans="1:7" ht="39.75" customHeight="1">
      <c r="A226" s="172" t="str">
        <f>MECCANICI!A20</f>
        <v>1.8 -    IM.07.1</v>
      </c>
      <c r="B226" s="176" t="str">
        <f>MECCANICI!B20</f>
        <v>TUBO IN ACCIAIO NERO SENZA SALDATURA   All'interno di una centrale tecnologica</v>
      </c>
      <c r="C226" s="173" t="str">
        <f>MECCANICI!C20</f>
        <v>Kg</v>
      </c>
      <c r="D226" s="41">
        <f>MECCANICI!D20</f>
        <v>355</v>
      </c>
      <c r="E226" s="169"/>
      <c r="F226" s="170"/>
      <c r="G226" s="171"/>
    </row>
    <row r="227" spans="1:7" ht="39.75" customHeight="1">
      <c r="A227" s="172" t="str">
        <f>MECCANICI!A21</f>
        <v>1.9 -      IM.08</v>
      </c>
      <c r="B227" s="176" t="str">
        <f>MECCANICI!B21</f>
        <v>COIBENTAZIONE PER TUBAZIONI PERCORSE DA ACQUA REFRIGERATA</v>
      </c>
      <c r="C227" s="173" t="str">
        <f>MECCANICI!C21</f>
        <v>m²</v>
      </c>
      <c r="D227" s="41">
        <f>MECCANICI!D21</f>
        <v>30</v>
      </c>
      <c r="E227" s="32"/>
      <c r="F227" s="33"/>
      <c r="G227" s="34"/>
    </row>
    <row r="228" spans="1:7" ht="39.75" customHeight="1">
      <c r="A228" s="172" t="str">
        <f>MECCANICI!A22</f>
        <v>1.10 -    IM.09</v>
      </c>
      <c r="B228" s="176" t="str">
        <f>MECCANICI!B22</f>
        <v>FINITURA ESTERNA IN ALLUMINIO</v>
      </c>
      <c r="C228" s="173" t="str">
        <f>MECCANICI!C22</f>
        <v>m²</v>
      </c>
      <c r="D228" s="41">
        <f>MECCANICI!D22</f>
        <v>30</v>
      </c>
      <c r="E228" s="32"/>
      <c r="F228" s="33"/>
      <c r="G228" s="34"/>
    </row>
    <row r="229" spans="1:7" ht="39.75" customHeight="1">
      <c r="A229" s="172" t="str">
        <f>MECCANICI!A23</f>
        <v>1.11 -    IM.10</v>
      </c>
      <c r="B229" s="176" t="str">
        <f>MECCANICI!B23</f>
        <v>Onere per lo svuotamento dell'impianto, la preparazione della centrale al nuovo assetto</v>
      </c>
      <c r="C229" s="173" t="str">
        <f>MECCANICI!C23</f>
        <v>a corpo</v>
      </c>
      <c r="D229" s="41">
        <v>1</v>
      </c>
      <c r="E229" s="32"/>
      <c r="F229" s="33"/>
      <c r="G229" s="34"/>
    </row>
    <row r="230" spans="1:7" ht="39.75" customHeight="1">
      <c r="A230" s="172" t="str">
        <f>MECCANICI!A24</f>
        <v>1.12 -    IM.11.1</v>
      </c>
      <c r="B230" s="176" t="str">
        <f>MECCANICI!B24</f>
        <v>VALVOLA DI BILANCIAMENTO FLANGIATA DN 80</v>
      </c>
      <c r="C230" s="173" t="str">
        <f>MECCANICI!C24</f>
        <v>cad</v>
      </c>
      <c r="D230" s="41">
        <f>MECCANICI!D24</f>
        <v>1</v>
      </c>
      <c r="E230" s="32"/>
      <c r="F230" s="33"/>
      <c r="G230" s="34"/>
    </row>
    <row r="231" spans="1:7" ht="39.75" customHeight="1">
      <c r="A231" s="172" t="str">
        <f>MECCANICI!A25</f>
        <v>1.13 -    IM.12.1</v>
      </c>
      <c r="B231" s="176" t="str">
        <f>MECCANICI!B25</f>
        <v>FILTRO AD Y IN GHISA CON ATTACCHI FLANGIATI PN 16 DN 80</v>
      </c>
      <c r="C231" s="173" t="str">
        <f>MECCANICI!C25</f>
        <v>cad</v>
      </c>
      <c r="D231" s="41">
        <f>MECCANICI!D25</f>
        <v>1</v>
      </c>
      <c r="E231" s="32"/>
      <c r="F231" s="33"/>
      <c r="G231" s="34"/>
    </row>
    <row r="232" spans="1:7" ht="39.75" customHeight="1">
      <c r="A232" s="172" t="str">
        <f>MECCANICI!A26</f>
        <v>2.1 -    IM.13.1</v>
      </c>
      <c r="B232" s="176" t="str">
        <f>MECCANICI!B26</f>
        <v>TUBAZIONE IN RAME per distribuzione fluidi caldi e freddi (diam.int/diam.est in mm) d.i./d.e. 32/35</v>
      </c>
      <c r="C232" s="173" t="str">
        <f>MECCANICI!C26</f>
        <v>m</v>
      </c>
      <c r="D232" s="41">
        <f>MECCANICI!D26</f>
        <v>50</v>
      </c>
      <c r="E232" s="32"/>
      <c r="F232" s="33"/>
      <c r="G232" s="34"/>
    </row>
    <row r="233" spans="1:7" ht="39.75" customHeight="1">
      <c r="A233" s="172" t="str">
        <f>MECCANICI!A27</f>
        <v>2.2 -    IM.14.1</v>
      </c>
      <c r="B233" s="176" t="str">
        <f>MECCANICI!B27</f>
        <v>GUAINA ISOLANTE per tubazioni percorse da fluidi caldi e freddi (diam.est del tubo/spessore isolante in mm) 35/19</v>
      </c>
      <c r="C233" s="173" t="str">
        <f>MECCANICI!C27</f>
        <v>m</v>
      </c>
      <c r="D233" s="41">
        <f>MECCANICI!D27</f>
        <v>50</v>
      </c>
      <c r="E233" s="32"/>
      <c r="F233" s="33"/>
      <c r="G233" s="34"/>
    </row>
    <row r="234" spans="1:7" ht="39.75" customHeight="1">
      <c r="A234" s="172" t="str">
        <f>MECCANICI!A28</f>
        <v>2.3 -      IM.09</v>
      </c>
      <c r="B234" s="176" t="str">
        <f>MECCANICI!B28</f>
        <v>FINITURA ESTERNA IN ALLUMINIO</v>
      </c>
      <c r="C234" s="173" t="str">
        <f>MECCANICI!C28</f>
        <v>m²</v>
      </c>
      <c r="D234" s="41">
        <f>MECCANICI!D28</f>
        <v>9</v>
      </c>
      <c r="E234" s="32"/>
      <c r="F234" s="33"/>
      <c r="G234" s="34"/>
    </row>
    <row r="235" spans="1:7" ht="39.75" customHeight="1">
      <c r="A235" s="172" t="str">
        <f>MECCANICI!A29</f>
        <v>2.4 -    IM.15.1</v>
      </c>
      <c r="B235" s="176" t="str">
        <f>MECCANICI!B29</f>
        <v>VENTILCONVETTORI A DUE TUBI VERTICALI A PARETE  FC4 (PFT=3990; PFS=2774; PT=4341; Q=686)</v>
      </c>
      <c r="C235" s="173" t="str">
        <f>MECCANICI!C29</f>
        <v>cad</v>
      </c>
      <c r="D235" s="41">
        <f>MECCANICI!D29</f>
        <v>7</v>
      </c>
      <c r="E235" s="32"/>
      <c r="F235" s="33"/>
      <c r="G235" s="34"/>
    </row>
    <row r="236" spans="1:7" ht="39.75" customHeight="1">
      <c r="A236" s="172" t="str">
        <f>MECCANICI!A30</f>
        <v>2.5 -    IM.15.2</v>
      </c>
      <c r="B236" s="176" t="str">
        <f>MECCANICI!B30</f>
        <v>VENTILCONVETTORI A DUE TUBI VERTICALI A PARETE  FC6 (PFT=5152;PFS=3531;PT=5509;Q=886)</v>
      </c>
      <c r="C236" s="173" t="str">
        <f>MECCANICI!C30</f>
        <v>cad</v>
      </c>
      <c r="D236" s="41">
        <f>MECCANICI!D30</f>
        <v>6</v>
      </c>
      <c r="E236" s="32"/>
      <c r="F236" s="33"/>
      <c r="G236" s="34"/>
    </row>
    <row r="237" spans="1:7" ht="39.75" customHeight="1">
      <c r="A237" s="172" t="str">
        <f>MECCANICI!A31</f>
        <v>2.6 -    IM.16.1</v>
      </c>
      <c r="B237" s="176" t="str">
        <f>MECCANICI!B31</f>
        <v>COPPIA DI COLLETTORI COMPLANARI PER FLUIDI REFRIGERATI derivazioni 4+4</v>
      </c>
      <c r="C237" s="173" t="str">
        <f>MECCANICI!C31</f>
        <v>cad</v>
      </c>
      <c r="D237" s="41">
        <f>MECCANICI!D31</f>
        <v>1</v>
      </c>
      <c r="E237" s="32"/>
      <c r="F237" s="33"/>
      <c r="G237" s="34"/>
    </row>
    <row r="238" spans="1:7" ht="39.75" customHeight="1">
      <c r="A238" s="172" t="str">
        <f>MECCANICI!A32</f>
        <v>2.7 -    IM.16.2</v>
      </c>
      <c r="B238" s="176" t="str">
        <f>MECCANICI!B32</f>
        <v>COPPIA DI COLLETTORI COMPLANARI PER FLUIDI REFRIGERATI derivazioni 6+6</v>
      </c>
      <c r="C238" s="173" t="str">
        <f>MECCANICI!C32</f>
        <v>cad</v>
      </c>
      <c r="D238" s="41">
        <f>MECCANICI!D32</f>
        <v>1</v>
      </c>
      <c r="E238" s="32"/>
      <c r="F238" s="33"/>
      <c r="G238" s="34"/>
    </row>
    <row r="239" spans="1:7" ht="39.75" customHeight="1">
      <c r="A239" s="172" t="str">
        <f>MECCANICI!A33</f>
        <v>2.8 -    IM.17.1</v>
      </c>
      <c r="B239" s="176" t="str">
        <f>MECCANICI!B33</f>
        <v>TUBAZIONE IN RAME RICOTTO per distribuzione orizzontale tra collettore e corpi scaldanti (d. esterno x spessore): d. 20x1 (kg/m 0,68)</v>
      </c>
      <c r="C239" s="173" t="str">
        <f>MECCANICI!C33</f>
        <v>m</v>
      </c>
      <c r="D239" s="41">
        <f>MECCANICI!D33</f>
        <v>400</v>
      </c>
      <c r="E239" s="32"/>
      <c r="F239" s="33"/>
      <c r="G239" s="34"/>
    </row>
    <row r="240" spans="1:7" ht="39.75" customHeight="1">
      <c r="A240" s="172" t="str">
        <f>MECCANICI!A34</f>
        <v>2.9 -    IM.17.2</v>
      </c>
      <c r="B240" s="176" t="str">
        <f>MECCANICI!B34</f>
        <v>TUBAZIONE IN RAME RICOTTO per distribuzione orizzontale tra collettore e corpi scaldanti (d. esterno x spessore): d. 18x1 (kg/m 0,55)</v>
      </c>
      <c r="C240" s="173" t="str">
        <f>MECCANICI!C34</f>
        <v>m</v>
      </c>
      <c r="D240" s="41">
        <f>MECCANICI!D34</f>
        <v>180</v>
      </c>
      <c r="E240" s="32"/>
      <c r="F240" s="33"/>
      <c r="G240" s="34"/>
    </row>
    <row r="241" spans="1:7" ht="39.75" customHeight="1">
      <c r="A241" s="172" t="str">
        <f>MECCANICI!A35</f>
        <v>2.10 -    IM.14.2</v>
      </c>
      <c r="B241" s="176" t="str">
        <f>MECCANICI!B35</f>
        <v>GUAINA ISOLANTE per tubazioni percorse da fluidi caldi e freddi (diam.est del tubo/spessore isolante in mm) 22/9</v>
      </c>
      <c r="C241" s="173" t="str">
        <f>MECCANICI!C35</f>
        <v>m</v>
      </c>
      <c r="D241" s="41">
        <f>MECCANICI!D35</f>
        <v>400</v>
      </c>
      <c r="E241" s="32"/>
      <c r="F241" s="33"/>
      <c r="G241" s="34"/>
    </row>
    <row r="242" spans="1:7" ht="39.75" customHeight="1">
      <c r="A242" s="172" t="str">
        <f>MECCANICI!A36</f>
        <v>2.11 -    IM.14.3</v>
      </c>
      <c r="B242" s="176" t="str">
        <f>MECCANICI!B36</f>
        <v>GUAINA ISOLANTE per tubazioni percorse da fluidi caldi e freddi (diam.est del tubo/spessore isolante in mm) 20/9</v>
      </c>
      <c r="C242" s="173" t="str">
        <f>MECCANICI!C36</f>
        <v>m</v>
      </c>
      <c r="D242" s="41">
        <f>MECCANICI!D36</f>
        <v>186.5</v>
      </c>
      <c r="E242" s="32"/>
      <c r="F242" s="33"/>
      <c r="G242" s="34"/>
    </row>
    <row r="243" spans="1:7" ht="39.75" customHeight="1">
      <c r="A243" s="172" t="str">
        <f>MECCANICI!A37</f>
        <v>2.12 -    IM.18.1</v>
      </c>
      <c r="B243" s="176" t="str">
        <f>MECCANICI!B37</f>
        <v>TUBO DI SCARICO IN POLIETILENE Ø 32 mm</v>
      </c>
      <c r="C243" s="173" t="str">
        <f>MECCANICI!C37</f>
        <v>cad</v>
      </c>
      <c r="D243" s="41">
        <f>MECCANICI!D37</f>
        <v>60</v>
      </c>
      <c r="E243" s="32"/>
      <c r="F243" s="33"/>
      <c r="G243" s="34"/>
    </row>
    <row r="244" spans="1:7" ht="52.5" customHeight="1">
      <c r="A244" s="172" t="str">
        <f>MECCANICI!A38</f>
        <v>3.1 -    IM.19.1</v>
      </c>
      <c r="B244" s="176" t="str">
        <f>MECCANICI!B38</f>
        <v>CONDIZIONATORE A SEZIONI COMPONIBILI prestazioni ventilatore di mandata (portata - prevalenza disponibile - potenza) 2.000 mc/h; 30 mm.c.a. potenzialità batteria di raffreddamento 40 Kw</v>
      </c>
      <c r="C244" s="173" t="str">
        <f>MECCANICI!C38</f>
        <v>cad</v>
      </c>
      <c r="D244" s="41">
        <f>MECCANICI!D38</f>
        <v>1</v>
      </c>
      <c r="E244" s="32"/>
      <c r="F244" s="33"/>
      <c r="G244" s="34"/>
    </row>
    <row r="245" spans="1:7" ht="39.75" customHeight="1">
      <c r="A245" s="172" t="str">
        <f>MECCANICI!A39</f>
        <v>3.2 -    IM.20.1</v>
      </c>
      <c r="B245" s="176" t="str">
        <f>MECCANICI!B39</f>
        <v>GRIGLIA DI PRESA ARIA ESTERNA c.s., ma realizzata in alluminio anodizzato: 900x600 (54 dmq)</v>
      </c>
      <c r="C245" s="173" t="str">
        <f>MECCANICI!C39</f>
        <v>cad</v>
      </c>
      <c r="D245" s="41">
        <f>MECCANICI!D39</f>
        <v>1</v>
      </c>
      <c r="E245" s="32"/>
      <c r="F245" s="33"/>
      <c r="G245" s="34"/>
    </row>
    <row r="246" spans="1:7" ht="51.75" customHeight="1">
      <c r="A246" s="172" t="str">
        <f>MECCANICI!A40</f>
        <v>3.3 -    IM.21.1</v>
      </c>
      <c r="B246" s="176" t="str">
        <f>MECCANICI!B40</f>
        <v>SERRANDA TAGLIAFUOCO QUADRANGOLARE (omologata REI 120), con involucro in lamiera zincata e pala in materiale refrattario; lunghezza di 300 mm; completa di disgiuntore termico: fino a 20 dmq</v>
      </c>
      <c r="C246" s="173" t="str">
        <f>MECCANICI!C40</f>
        <v>dmq</v>
      </c>
      <c r="D246" s="41">
        <f>MECCANICI!D40</f>
        <v>15</v>
      </c>
      <c r="E246" s="32"/>
      <c r="F246" s="33"/>
      <c r="G246" s="34"/>
    </row>
    <row r="247" spans="1:7" ht="39.75" customHeight="1">
      <c r="A247" s="172" t="str">
        <f>MECCANICI!A41</f>
        <v>3.4 -    IM.22.1</v>
      </c>
      <c r="B247" s="176" t="str">
        <f>MECCANICI!B41</f>
        <v>CANALIZZAZIONI (sistema Carrirer od ASHRAE) esclusi pezzi speciali e staffaggi: quadrangolari in acciaio zincato giunzioni a baionetta</v>
      </c>
      <c r="C247" s="173" t="str">
        <f>MECCANICI!C41</f>
        <v>kg</v>
      </c>
      <c r="D247" s="41">
        <f>MECCANICI!D41</f>
        <v>180</v>
      </c>
      <c r="E247" s="32"/>
      <c r="F247" s="33"/>
      <c r="G247" s="34"/>
    </row>
    <row r="248" spans="1:7" ht="39.75" customHeight="1">
      <c r="A248" s="172" t="str">
        <f>MECCANICI!A42</f>
        <v>3.5 -      IM.23</v>
      </c>
      <c r="B248" s="176" t="str">
        <f>MECCANICI!B42</f>
        <v>Onere per la realizzazione della distribuzione di aria primaria al piano seminterrato entro componente compensato con altro prezzo.</v>
      </c>
      <c r="C248" s="173" t="str">
        <f>MECCANICI!C42</f>
        <v>cad</v>
      </c>
      <c r="D248" s="41">
        <f>MECCANICI!D42</f>
        <v>7</v>
      </c>
      <c r="E248" s="32"/>
      <c r="F248" s="33"/>
      <c r="G248" s="34"/>
    </row>
    <row r="249" spans="1:7" ht="39.75" customHeight="1">
      <c r="A249" s="172" t="str">
        <f>MECCANICI!A43</f>
        <v>3.6 -    IM.13.2</v>
      </c>
      <c r="B249" s="176" t="str">
        <f>MECCANICI!B43</f>
        <v>TUBAZIONE IN RAME per distribuzione fluidi caldi e freddi (diam.int/diam.est in mm) d.i./d.e. 50/54</v>
      </c>
      <c r="C249" s="173" t="str">
        <f>MECCANICI!C43</f>
        <v>m</v>
      </c>
      <c r="D249" s="41">
        <f>MECCANICI!D43</f>
        <v>30</v>
      </c>
      <c r="E249" s="32"/>
      <c r="F249" s="33"/>
      <c r="G249" s="34"/>
    </row>
    <row r="250" spans="1:7" ht="39.75" customHeight="1">
      <c r="A250" s="172" t="str">
        <f>MECCANICI!A44</f>
        <v>3.7 -    IM.24.1</v>
      </c>
      <c r="B250" s="176" t="str">
        <f>MECCANICI!B44</f>
        <v>GUAINA ISOLANTE per tubazioni percorse da fluidi caldi e freddi (diam.est del tubo/spessore isolante in mm) 54/32</v>
      </c>
      <c r="C250" s="173" t="str">
        <f>MECCANICI!C44</f>
        <v>m</v>
      </c>
      <c r="D250" s="41">
        <f>MECCANICI!D44</f>
        <v>30</v>
      </c>
      <c r="E250" s="32"/>
      <c r="F250" s="33"/>
      <c r="G250" s="34"/>
    </row>
    <row r="251" spans="1:7" ht="39.75" customHeight="1">
      <c r="A251" s="172" t="str">
        <f>MECCANICI!A45</f>
        <v>3.8 -      IM.09</v>
      </c>
      <c r="B251" s="176" t="str">
        <f>MECCANICI!B45</f>
        <v>FINITURA ESTERNA IN ALLUMINIO</v>
      </c>
      <c r="C251" s="173" t="str">
        <f>MECCANICI!C45</f>
        <v>m²</v>
      </c>
      <c r="D251" s="41">
        <f>MECCANICI!D45</f>
        <v>5</v>
      </c>
      <c r="E251" s="32"/>
      <c r="F251" s="33"/>
      <c r="G251" s="34"/>
    </row>
    <row r="252" spans="1:7" ht="39.75" customHeight="1">
      <c r="A252" s="172" t="str">
        <f>MECCANICI!A46</f>
        <v>3.9 -    IM.15.3</v>
      </c>
      <c r="B252" s="176" t="str">
        <f>MECCANICI!B46</f>
        <v>VENTILCONVETTORI A DUE TUBI VERTICALI A PARETE  FC3 (PFT=2527;PFS=1740;PT=2734;Q=434)</v>
      </c>
      <c r="C252" s="173" t="str">
        <f>MECCANICI!C46</f>
        <v>cad</v>
      </c>
      <c r="D252" s="41">
        <f>MECCANICI!D46</f>
        <v>6</v>
      </c>
      <c r="E252" s="32"/>
      <c r="F252" s="33"/>
      <c r="G252" s="34"/>
    </row>
    <row r="253" spans="1:7" ht="39.75" customHeight="1">
      <c r="A253" s="172" t="str">
        <f>MECCANICI!A47</f>
        <v>3.10 -    IM.15.1</v>
      </c>
      <c r="B253" s="176" t="str">
        <f>MECCANICI!B47</f>
        <v>VENTILCONVETTORI A DUE TUBI VERTICALI A PARETE  FC4 (PFT=3990; PFS=2774; PT=4341; Q=686)</v>
      </c>
      <c r="C253" s="173" t="str">
        <f>MECCANICI!C47</f>
        <v>cad</v>
      </c>
      <c r="D253" s="41">
        <f>MECCANICI!D47</f>
        <v>2</v>
      </c>
      <c r="E253" s="32"/>
      <c r="F253" s="33"/>
      <c r="G253" s="34"/>
    </row>
    <row r="254" spans="1:7" ht="39.75" customHeight="1">
      <c r="A254" s="172" t="str">
        <f>MECCANICI!A48</f>
        <v>3.11 -    IM.15.2</v>
      </c>
      <c r="B254" s="176" t="str">
        <f>MECCANICI!B48</f>
        <v>VENTILCONVETTORI A DUE TUBI VERTICALI A PARETE  FC6 (PFT=5152;PFS=3531;PT=5509;Q=886)</v>
      </c>
      <c r="C254" s="173" t="str">
        <f>MECCANICI!C48</f>
        <v>cad</v>
      </c>
      <c r="D254" s="41">
        <f>MECCANICI!D48</f>
        <v>6</v>
      </c>
      <c r="E254" s="32"/>
      <c r="F254" s="33"/>
      <c r="G254" s="34"/>
    </row>
    <row r="255" spans="1:7" ht="51" customHeight="1">
      <c r="A255" s="172" t="str">
        <f>MECCANICI!A49</f>
        <v>3.12 -    IM.25.1</v>
      </c>
      <c r="B255" s="176" t="str">
        <f>MECCANICI!B49</f>
        <v>RADIATORI IN ALLUMINIO compreso quota parte di valvola a doppio regolaggio, detentore, valvolina di sfiato aria, mensole, riduzione, tappi, nipples e verniciatura, per elemento: prof. 95 h 600 mm</v>
      </c>
      <c r="C255" s="173" t="str">
        <f>MECCANICI!C49</f>
        <v>cad</v>
      </c>
      <c r="D255" s="41">
        <f>MECCANICI!D49</f>
        <v>20</v>
      </c>
      <c r="E255" s="32"/>
      <c r="F255" s="33"/>
      <c r="G255" s="34"/>
    </row>
    <row r="256" spans="1:7" ht="39.75" customHeight="1">
      <c r="A256" s="172" t="str">
        <f>MECCANICI!A50</f>
        <v>3.13 -    IM.16.2</v>
      </c>
      <c r="B256" s="176" t="str">
        <f>MECCANICI!B50</f>
        <v>COPPIA DI COLLETTORI COMPLANARI PER FLUIDI REFRIGERATI derivazioni 6+6</v>
      </c>
      <c r="C256" s="173" t="str">
        <f>MECCANICI!C50</f>
        <v>cad</v>
      </c>
      <c r="D256" s="41">
        <f>MECCANICI!D50</f>
        <v>1</v>
      </c>
      <c r="E256" s="32"/>
      <c r="F256" s="33"/>
      <c r="G256" s="34"/>
    </row>
    <row r="257" spans="1:7" ht="39.75" customHeight="1">
      <c r="A257" s="172" t="str">
        <f>MECCANICI!A51</f>
        <v>3.14 -    IM.16.1</v>
      </c>
      <c r="B257" s="176" t="str">
        <f>MECCANICI!B51</f>
        <v>COPPIA DI COLLETTORI COMPLANARI PER FLUIDI REFRIGERATI derivazioni 4+4</v>
      </c>
      <c r="C257" s="173" t="str">
        <f>MECCANICI!C51</f>
        <v>cad</v>
      </c>
      <c r="D257" s="41">
        <f>MECCANICI!D51</f>
        <v>2</v>
      </c>
      <c r="E257" s="32"/>
      <c r="F257" s="33"/>
      <c r="G257" s="34"/>
    </row>
    <row r="258" spans="1:7" ht="39.75" customHeight="1">
      <c r="A258" s="172" t="str">
        <f>MECCANICI!A52</f>
        <v>3.15 -    IM.26.1</v>
      </c>
      <c r="B258" s="176" t="str">
        <f>MECCANICI!B52</f>
        <v>COLLETTORE COMPLANARE per derivazioni tubazioni in rame completo di n. 2 saracinesche in bronzo, cassetta di contenimento con sportello: da 12 attacchi (6+6)</v>
      </c>
      <c r="C258" s="173" t="str">
        <f>MECCANICI!C52</f>
        <v>cad</v>
      </c>
      <c r="D258" s="41">
        <f>MECCANICI!D52</f>
        <v>1</v>
      </c>
      <c r="E258" s="32"/>
      <c r="F258" s="33"/>
      <c r="G258" s="34"/>
    </row>
    <row r="259" spans="1:7" ht="39.75" customHeight="1">
      <c r="A259" s="172" t="str">
        <f>MECCANICI!A53</f>
        <v>3.16 -    IM.17.1</v>
      </c>
      <c r="B259" s="176" t="str">
        <f>MECCANICI!B53</f>
        <v>TUBAZIONE IN RAME RICOTTO per distribuzione orizzontale tra collettore e corpi scaldanti (d. esterno x spessore): d. 20x1 (kg/m 0,68)</v>
      </c>
      <c r="C259" s="173" t="str">
        <f>MECCANICI!C53</f>
        <v>m</v>
      </c>
      <c r="D259" s="41">
        <f>MECCANICI!D53</f>
        <v>180</v>
      </c>
      <c r="E259" s="32"/>
      <c r="F259" s="33"/>
      <c r="G259" s="34"/>
    </row>
    <row r="260" spans="1:7" ht="39.75" customHeight="1">
      <c r="A260" s="172" t="str">
        <f>MECCANICI!A54</f>
        <v>3.17 -    IM.17.2</v>
      </c>
      <c r="B260" s="176" t="str">
        <f>MECCANICI!B54</f>
        <v>TUBAZIONE IN RAME RICOTTO per distribuzione orizzontale tra collettore e corpi scaldanti (d. esterno x spessore): d. 18x1 (kg/m 0,55)</v>
      </c>
      <c r="C260" s="173" t="str">
        <f>MECCANICI!C54</f>
        <v>m</v>
      </c>
      <c r="D260" s="41">
        <f>MECCANICI!D54</f>
        <v>240</v>
      </c>
      <c r="E260" s="32"/>
      <c r="F260" s="33"/>
      <c r="G260" s="34"/>
    </row>
    <row r="261" spans="1:7" ht="39.75" customHeight="1">
      <c r="A261" s="172" t="str">
        <f>MECCANICI!A55</f>
        <v>3.18 -    IM.17.3</v>
      </c>
      <c r="B261" s="176" t="str">
        <f>MECCANICI!B55</f>
        <v>TUBAZIONE IN RAME RICOTTO per distribuzione orizzontale tra collettore e corpi scaldanti (d. esterno x spessore): d. 12x1 (kg/m 0,307)</v>
      </c>
      <c r="C261" s="173" t="str">
        <f>MECCANICI!C55</f>
        <v>m</v>
      </c>
      <c r="D261" s="41">
        <f>MECCANICI!D55</f>
        <v>100</v>
      </c>
      <c r="E261" s="32"/>
      <c r="F261" s="33"/>
      <c r="G261" s="34"/>
    </row>
    <row r="262" spans="1:7" ht="39.75" customHeight="1">
      <c r="A262" s="172" t="str">
        <f>MECCANICI!A56</f>
        <v>3.19 -    IM.14.5</v>
      </c>
      <c r="B262" s="176" t="str">
        <f>MECCANICI!B56</f>
        <v>GUAINA ISOLANTE per tubazioni percorse da fluidi caldi e freddi (diam.est del tubo/spessore isolante in mm) 12/6</v>
      </c>
      <c r="C262" s="173" t="str">
        <f>MECCANICI!C56</f>
        <v>m</v>
      </c>
      <c r="D262" s="41">
        <f>MECCANICI!D56</f>
        <v>100</v>
      </c>
      <c r="E262" s="32"/>
      <c r="F262" s="33"/>
      <c r="G262" s="34"/>
    </row>
    <row r="263" spans="1:7" ht="39.75" customHeight="1">
      <c r="A263" s="172" t="str">
        <f>MECCANICI!A57</f>
        <v>3.20 -    IM.18.1</v>
      </c>
      <c r="B263" s="176" t="str">
        <f>MECCANICI!B57</f>
        <v>TUBO DI SCARICO IN POLIETILENE Ø 32 mm</v>
      </c>
      <c r="C263" s="173" t="str">
        <f>MECCANICI!C57</f>
        <v>cad</v>
      </c>
      <c r="D263" s="41">
        <v>80</v>
      </c>
      <c r="E263" s="32"/>
      <c r="F263" s="33"/>
      <c r="G263" s="34"/>
    </row>
    <row r="264" spans="1:7" ht="39.75" customHeight="1">
      <c r="A264" s="172" t="str">
        <f>MECCANICI!A58</f>
        <v>3.21 -    IM.13.2</v>
      </c>
      <c r="B264" s="176" t="str">
        <f>MECCANICI!B58</f>
        <v>TUBAZIONE IN RAME per distribuzione fluidi caldi e freddi (diam.int/diam.est in mm) d.i./d.e. 50/54</v>
      </c>
      <c r="C264" s="173" t="str">
        <f>MECCANICI!C58</f>
        <v>m</v>
      </c>
      <c r="D264" s="41">
        <f>MECCANICI!D58</f>
        <v>10</v>
      </c>
      <c r="E264" s="32"/>
      <c r="F264" s="33"/>
      <c r="G264" s="34"/>
    </row>
    <row r="265" spans="1:7" ht="39.75" customHeight="1">
      <c r="A265" s="172" t="str">
        <f>MECCANICI!A59</f>
        <v>3.22 -    IM.14.4</v>
      </c>
      <c r="B265" s="176" t="str">
        <f>MECCANICI!B59</f>
        <v>TUBAZIONE IN RAME per distribuzione fluidi caldi e freddi (diam.int/diam.est in mm) d.i./d.e. 39/42</v>
      </c>
      <c r="C265" s="173" t="str">
        <f>MECCANICI!C59</f>
        <v>m</v>
      </c>
      <c r="D265" s="41">
        <f>MECCANICI!D59</f>
        <v>10</v>
      </c>
      <c r="E265" s="32"/>
      <c r="F265" s="33"/>
      <c r="G265" s="34"/>
    </row>
    <row r="266" spans="1:7" ht="39.75" customHeight="1">
      <c r="A266" s="172" t="str">
        <f>MECCANICI!A60</f>
        <v>3.23 -    IM.13.1</v>
      </c>
      <c r="B266" s="176" t="str">
        <f>MECCANICI!B60</f>
        <v>TUBAZIONE IN RAME per distribuzione fluidi caldi e freddi (diam.int/diam.est in mm) d.i./d.e. 32/35</v>
      </c>
      <c r="C266" s="173" t="str">
        <f>MECCANICI!C60</f>
        <v>m</v>
      </c>
      <c r="D266" s="41">
        <f>MECCANICI!D60</f>
        <v>44</v>
      </c>
      <c r="E266" s="32"/>
      <c r="F266" s="33"/>
      <c r="G266" s="34"/>
    </row>
    <row r="267" spans="1:7" ht="39.75" customHeight="1">
      <c r="A267" s="172" t="str">
        <f>MECCANICI!A61</f>
        <v>3.24 -    IM.13.3</v>
      </c>
      <c r="B267" s="176" t="str">
        <f>MECCANICI!B61</f>
        <v>TUBAZIONE IN RAME per distribuzione fluidi caldi e freddi (diam.int/diam.est in mm) d.i./d.e. 19/22</v>
      </c>
      <c r="C267" s="173" t="str">
        <f>MECCANICI!C61</f>
        <v>m</v>
      </c>
      <c r="D267" s="41">
        <f>MECCANICI!D61</f>
        <v>10</v>
      </c>
      <c r="E267" s="32"/>
      <c r="F267" s="33"/>
      <c r="G267" s="34"/>
    </row>
    <row r="268" spans="1:7" ht="39.75" customHeight="1">
      <c r="A268" s="172" t="str">
        <f>MECCANICI!A62</f>
        <v>3.25 -    IM.24.1</v>
      </c>
      <c r="B268" s="176" t="str">
        <f>MECCANICI!B62</f>
        <v>GUAINA ISOLANTE per tubazioni percorse da fluidi caldi e freddi (diam.est del tubo/spessore isolante in mm) 54/32</v>
      </c>
      <c r="C268" s="173" t="str">
        <f>MECCANICI!C62</f>
        <v>m</v>
      </c>
      <c r="D268" s="41">
        <f>MECCANICI!D62</f>
        <v>10</v>
      </c>
      <c r="E268" s="32"/>
      <c r="F268" s="33"/>
      <c r="G268" s="34"/>
    </row>
    <row r="269" spans="1:7" ht="39.75" customHeight="1">
      <c r="A269" s="172" t="str">
        <f>MECCANICI!A63</f>
        <v>3.26 -    IM.24.2</v>
      </c>
      <c r="B269" s="176" t="str">
        <f>MECCANICI!B63</f>
        <v>GUAINA ISOLANTE per tubazioni percorse da fluidi caldi e freddi (diam.est del tubo/spessore isolante in mm) 42/32</v>
      </c>
      <c r="C269" s="173" t="str">
        <f>MECCANICI!C63</f>
        <v>m</v>
      </c>
      <c r="D269" s="41">
        <f>MECCANICI!D63</f>
        <v>10</v>
      </c>
      <c r="E269" s="32"/>
      <c r="F269" s="33"/>
      <c r="G269" s="34"/>
    </row>
    <row r="270" spans="1:7" ht="39.75" customHeight="1">
      <c r="A270" s="172" t="str">
        <f>MECCANICI!A64</f>
        <v>3.27 -    IM.24.3</v>
      </c>
      <c r="B270" s="176" t="str">
        <f>MECCANICI!B64</f>
        <v>GUAINA ISOLANTE per tubazioni percorse da fluidi caldi e freddi (diam.est del tubo/spessore isolante in mm) 35/32</v>
      </c>
      <c r="C270" s="173" t="str">
        <f>MECCANICI!C64</f>
        <v>m</v>
      </c>
      <c r="D270" s="41">
        <f>MECCANICI!D64</f>
        <v>44</v>
      </c>
      <c r="E270" s="32"/>
      <c r="F270" s="33"/>
      <c r="G270" s="34"/>
    </row>
    <row r="271" spans="1:7" ht="39.75" customHeight="1">
      <c r="A271" s="172" t="str">
        <f>MECCANICI!A65</f>
        <v>3.28 -    IM.24.4</v>
      </c>
      <c r="B271" s="176" t="str">
        <f>MECCANICI!B65</f>
        <v>GUAINA ISOLANTE per tubazioni percorse da fluidi caldi e freddi (diam.est del tubo/spessore isolante in mm) 22/32</v>
      </c>
      <c r="C271" s="173" t="str">
        <f>MECCANICI!C65</f>
        <v>m</v>
      </c>
      <c r="D271" s="41">
        <f>MECCANICI!D65</f>
        <v>10</v>
      </c>
      <c r="E271" s="32"/>
      <c r="F271" s="33"/>
      <c r="G271" s="34"/>
    </row>
    <row r="272" spans="1:7" ht="39.75" customHeight="1">
      <c r="A272" s="172" t="str">
        <f>MECCANICI!A66</f>
        <v>3.29 -    IM.27.1</v>
      </c>
      <c r="B272" s="176" t="str">
        <f>MECCANICI!B66</f>
        <v>CASSONETTO DI ESTRAZIONE portata 1.200 mc/h prevalenza utile 15 mm.c.a.</v>
      </c>
      <c r="C272" s="173" t="str">
        <f>MECCANICI!C66</f>
        <v>cad</v>
      </c>
      <c r="D272" s="41">
        <f>MECCANICI!D66</f>
        <v>1</v>
      </c>
      <c r="E272" s="32"/>
      <c r="F272" s="33"/>
      <c r="G272" s="34"/>
    </row>
    <row r="273" spans="1:7" ht="39.75" customHeight="1">
      <c r="A273" s="172" t="str">
        <f>MECCANICI!A67</f>
        <v>3.30 -    IM.28.1</v>
      </c>
      <c r="B273" s="176" t="str">
        <f>MECCANICI!B67</f>
        <v>VALVOLA DI ASPIRAZIONE c.s., ma costruita in polipropilene: d = 150</v>
      </c>
      <c r="C273" s="173">
        <f>MECCANICI!C67</f>
        <v>0</v>
      </c>
      <c r="D273" s="41">
        <f>MECCANICI!D67</f>
        <v>7</v>
      </c>
      <c r="E273" s="32"/>
      <c r="F273" s="33"/>
      <c r="G273" s="34"/>
    </row>
    <row r="274" spans="1:7" ht="39.75" customHeight="1">
      <c r="A274" s="172" t="str">
        <f>MECCANICI!A68</f>
        <v>3.31 -    IM.29.1</v>
      </c>
      <c r="B274" s="176" t="str">
        <f>MECCANICI!B68</f>
        <v>GRIGLIA DI TRANSITO c.s., ma realizzata in alluminio anodizzato: 400x200 (8 dmq)</v>
      </c>
      <c r="C274" s="173" t="str">
        <f>MECCANICI!C68</f>
        <v>cad</v>
      </c>
      <c r="D274" s="41">
        <f>MECCANICI!D68</f>
        <v>1</v>
      </c>
      <c r="E274" s="32"/>
      <c r="F274" s="33"/>
      <c r="G274" s="34"/>
    </row>
    <row r="275" spans="1:7" ht="39.75" customHeight="1">
      <c r="A275" s="172" t="str">
        <f>MECCANICI!A69</f>
        <v>3.32 -    IM.29.2</v>
      </c>
      <c r="B275" s="176" t="str">
        <f>MECCANICI!B69</f>
        <v>GRIGLIA DI TRANSITO c.s., ma realizzata in alluminio anodizzato: 300x150 (4,5 dmq)</v>
      </c>
      <c r="C275" s="173" t="str">
        <f>MECCANICI!C69</f>
        <v>cad</v>
      </c>
      <c r="D275" s="41">
        <f>MECCANICI!D69</f>
        <v>3</v>
      </c>
      <c r="E275" s="32"/>
      <c r="F275" s="33"/>
      <c r="G275" s="34"/>
    </row>
    <row r="276" spans="1:7" ht="39.75" customHeight="1">
      <c r="A276" s="172" t="str">
        <f>MECCANICI!A70</f>
        <v>3.33 - M.22.1</v>
      </c>
      <c r="B276" s="176" t="str">
        <f>MECCANICI!B70</f>
        <v>CANALIZZAZIONI (sistema Carrirer od ASHRAE) esclusi pezzi speciali e staffaggi: quadrangolari in acciaio zincato giunzioni a baionetta</v>
      </c>
      <c r="C276" s="173" t="str">
        <f>MECCANICI!C70</f>
        <v>kg</v>
      </c>
      <c r="D276" s="41">
        <f>MECCANICI!D70</f>
        <v>150</v>
      </c>
      <c r="E276" s="32"/>
      <c r="F276" s="33"/>
      <c r="G276" s="34"/>
    </row>
    <row r="277" spans="1:7" ht="39.75" customHeight="1">
      <c r="A277" s="172" t="str">
        <f>MECCANICI!A71</f>
        <v>3.34 -    IM.22.2</v>
      </c>
      <c r="B277" s="176" t="str">
        <f>MECCANICI!B71</f>
        <v>CANALIZZAZIONI (sistema Carrirer od ASHRAE) esclusi pezzi speciali e staffaggi: circolari in acciaio zincato tipo spiro giunzioni a nipples</v>
      </c>
      <c r="C277" s="173" t="str">
        <f>MECCANICI!C71</f>
        <v>kg</v>
      </c>
      <c r="D277" s="41">
        <f>MECCANICI!D71</f>
        <v>200</v>
      </c>
      <c r="E277" s="32"/>
      <c r="F277" s="33"/>
      <c r="G277" s="34"/>
    </row>
    <row r="278" spans="1:7" ht="39.75" customHeight="1">
      <c r="A278" s="172" t="str">
        <f>MECCANICI!A72</f>
        <v>3.35 -    IM.30</v>
      </c>
      <c r="B278" s="176" t="str">
        <f>MECCANICI!B72</f>
        <v>Fornitura e posa in opera di struttura metallica di sostegno dell'unità di trattamento aria </v>
      </c>
      <c r="C278" s="173" t="str">
        <f>MECCANICI!C72</f>
        <v>a corpo</v>
      </c>
      <c r="D278" s="41">
        <f>MECCANICI!D72</f>
        <v>1</v>
      </c>
      <c r="E278" s="32"/>
      <c r="F278" s="33"/>
      <c r="G278" s="34"/>
    </row>
    <row r="279" spans="1:7" ht="39.75" customHeight="1">
      <c r="A279" s="172" t="str">
        <f>MECCANICI!A73</f>
        <v>3.36 -    IM.31</v>
      </c>
      <c r="B279" s="176" t="str">
        <f>MECCANICI!B73</f>
        <v>Onere per la verifica, la pulizia e l'adattamento delle canalizzazioni esistenti sotto pavimento.</v>
      </c>
      <c r="C279" s="173" t="str">
        <f>MECCANICI!C73</f>
        <v>a corpo</v>
      </c>
      <c r="D279" s="41">
        <f>MECCANICI!D73</f>
        <v>1</v>
      </c>
      <c r="E279" s="32"/>
      <c r="F279" s="33"/>
      <c r="G279" s="34"/>
    </row>
    <row r="280" spans="1:7" ht="39.75" customHeight="1">
      <c r="A280" s="172" t="str">
        <f>MECCANICI!A74</f>
        <v>3.37 -    IM.32</v>
      </c>
      <c r="B280" s="176" t="str">
        <f>MECCANICI!B74</f>
        <v>Canalizzazioni in lamiera di rame spessore 8/10 comprese staffe, sfrifi, pezzi speciali e quant'altro </v>
      </c>
      <c r="C280" s="173" t="str">
        <f>MECCANICI!C74</f>
        <v>Kg</v>
      </c>
      <c r="D280" s="41">
        <f>MECCANICI!D74</f>
        <v>150</v>
      </c>
      <c r="E280" s="32"/>
      <c r="F280" s="33"/>
      <c r="G280" s="34"/>
    </row>
    <row r="281" spans="1:7" ht="39.75" customHeight="1">
      <c r="A281" s="172" t="str">
        <f>MECCANICI!A75</f>
        <v>4.1 -    IM.33.1</v>
      </c>
      <c r="B281" s="176" t="str">
        <f>MECCANICI!B75</f>
        <v>VALVOLA A SFERA FILETTATA diametro 2"1/2</v>
      </c>
      <c r="C281" s="173" t="str">
        <f>MECCANICI!C75</f>
        <v>cad</v>
      </c>
      <c r="D281" s="41">
        <f>MECCANICI!D75</f>
        <v>1</v>
      </c>
      <c r="E281" s="32"/>
      <c r="F281" s="33"/>
      <c r="G281" s="34"/>
    </row>
    <row r="282" spans="1:7" ht="39.75" customHeight="1">
      <c r="A282" s="172" t="str">
        <f>MECCANICI!A76</f>
        <v>4.2 -    IM.34.1</v>
      </c>
      <c r="B282" s="176" t="str">
        <f>MECCANICI!B76</f>
        <v>VALVOLA DI RITEGNO IN BRONZO FILETTATA diametro 2"1/2</v>
      </c>
      <c r="C282" s="173" t="str">
        <f>MECCANICI!C76</f>
        <v>cad</v>
      </c>
      <c r="D282" s="41">
        <f>MECCANICI!D76</f>
        <v>1</v>
      </c>
      <c r="E282" s="32"/>
      <c r="F282" s="33"/>
      <c r="G282" s="34"/>
    </row>
    <row r="283" spans="1:7" ht="39.75" customHeight="1">
      <c r="A283" s="172" t="str">
        <f>MECCANICI!A77</f>
        <v>4.3 -    IM.35.1</v>
      </c>
      <c r="B283" s="176" t="str">
        <f>MECCANICI!B77</f>
        <v>CASSETTA ANTINCENDIO CON NASPO con manichetta da 40 metri dimensioni 750*380*700 (h)</v>
      </c>
      <c r="C283" s="173" t="str">
        <f>MECCANICI!C77</f>
        <v>cad</v>
      </c>
      <c r="D283" s="41">
        <f>MECCANICI!D77</f>
        <v>6</v>
      </c>
      <c r="E283" s="32"/>
      <c r="F283" s="33"/>
      <c r="G283" s="34"/>
    </row>
    <row r="284" spans="1:7" ht="39.75" customHeight="1">
      <c r="A284" s="172" t="str">
        <f>MECCANICI!A78</f>
        <v>4.4 -    IM.36.1</v>
      </c>
      <c r="B284" s="176" t="str">
        <f>MECCANICI!B78</f>
        <v>GRUPPO ATTACCO MOTOPOMPA alimentazione da 2"1/2</v>
      </c>
      <c r="C284" s="173" t="str">
        <f>MECCANICI!C78</f>
        <v>cad</v>
      </c>
      <c r="D284" s="41">
        <f>MECCANICI!D78</f>
        <v>2</v>
      </c>
      <c r="E284" s="32"/>
      <c r="F284" s="33"/>
      <c r="G284" s="34"/>
    </row>
    <row r="285" spans="1:7" ht="39.75" customHeight="1">
      <c r="A285" s="172" t="str">
        <f>MECCANICI!A79</f>
        <v>4.5 -    IM.37.1</v>
      </c>
      <c r="B285" s="176" t="str">
        <f>MECCANICI!B79</f>
        <v>TUBO IN POLIETILENE PN 20 DN (mm) 75</v>
      </c>
      <c r="C285" s="173" t="str">
        <f>MECCANICI!C79</f>
        <v>m</v>
      </c>
      <c r="D285" s="41">
        <f>MECCANICI!D79</f>
        <v>100</v>
      </c>
      <c r="E285" s="32"/>
      <c r="F285" s="33"/>
      <c r="G285" s="34"/>
    </row>
    <row r="286" spans="1:7" ht="39.75" customHeight="1">
      <c r="A286" s="172" t="str">
        <f>MECCANICI!A80</f>
        <v>4.6 -    IM.37.2</v>
      </c>
      <c r="B286" s="176" t="str">
        <f>MECCANICI!B80</f>
        <v>TUBO IN POLIETILENE PN 20 DN (mm) 63</v>
      </c>
      <c r="C286" s="173" t="str">
        <f>MECCANICI!C80</f>
        <v>m</v>
      </c>
      <c r="D286" s="41">
        <f>MECCANICI!D80</f>
        <v>60</v>
      </c>
      <c r="E286" s="32"/>
      <c r="F286" s="33"/>
      <c r="G286" s="34"/>
    </row>
    <row r="287" spans="1:7" ht="39.75" customHeight="1">
      <c r="A287" s="172" t="str">
        <f>MECCANICI!A81</f>
        <v>4.7 -      IM.38</v>
      </c>
      <c r="B287" s="176" t="str">
        <f>MECCANICI!B81</f>
        <v>Onere per la rimozione delle apparecchiature presenti a piano interrato nel locale tecnico compresa la chiusura dei circuiti rimamenti ed il trasporto a discarica</v>
      </c>
      <c r="C287" s="173" t="str">
        <f>MECCANICI!C81</f>
        <v>a corpo</v>
      </c>
      <c r="D287" s="41">
        <f>MECCANICI!D81</f>
        <v>1</v>
      </c>
      <c r="E287" s="32"/>
      <c r="F287" s="33"/>
      <c r="G287" s="34"/>
    </row>
    <row r="288" spans="1:7" ht="39.75" customHeight="1">
      <c r="A288" s="172" t="str">
        <f>MECCANICI!A82</f>
        <v>4.8 -    IM.39.1</v>
      </c>
      <c r="B288" s="176" t="str">
        <f>MECCANICI!B82</f>
        <v>TUBO IN ACCIAIO ZINCATO SENZA SALDATURA   All'interno di una centrale tecnologica</v>
      </c>
      <c r="C288" s="173" t="str">
        <f>MECCANICI!C82</f>
        <v>Kg</v>
      </c>
      <c r="D288" s="41">
        <f>MECCANICI!D82</f>
        <v>400</v>
      </c>
      <c r="E288" s="32"/>
      <c r="F288" s="33"/>
      <c r="G288" s="34"/>
    </row>
    <row r="289" spans="1:7" ht="39.75" customHeight="1">
      <c r="A289" s="172" t="str">
        <f>MECCANICI!A83</f>
        <v>4.9 -    IM.40.1</v>
      </c>
      <c r="B289" s="176" t="str">
        <f>MECCANICI!B83</f>
        <v>SERBATOIO IN POLIETILENE PER ACQUA POTABILE CILINDRICO ORIZZONTALE O VERTICALE capacità lt 1500</v>
      </c>
      <c r="C289" s="173" t="str">
        <f>MECCANICI!C83</f>
        <v>cad</v>
      </c>
      <c r="D289" s="41">
        <f>MECCANICI!D83</f>
        <v>1</v>
      </c>
      <c r="E289" s="32"/>
      <c r="F289" s="33"/>
      <c r="G289" s="34"/>
    </row>
    <row r="290" spans="1:7" ht="39.75" customHeight="1">
      <c r="A290" s="172" t="str">
        <f>MECCANICI!A84</f>
        <v>4.10 -    IM.40.2</v>
      </c>
      <c r="B290" s="176" t="str">
        <f>MECCANICI!B84</f>
        <v>SERBATOIO IN POLIETILENE PER ACQUA POTABILE CILINDRICO ORIZZONTALE O VERTICALE capacità lt 1000</v>
      </c>
      <c r="C290" s="173" t="str">
        <f>MECCANICI!C84</f>
        <v>cad</v>
      </c>
      <c r="D290" s="41">
        <f>MECCANICI!D84</f>
        <v>3</v>
      </c>
      <c r="E290" s="32"/>
      <c r="F290" s="33"/>
      <c r="G290" s="34"/>
    </row>
    <row r="291" spans="1:7" ht="51.75" customHeight="1">
      <c r="A291" s="172" t="str">
        <f>MECCANICI!A85</f>
        <v>4.11 -    IM.41.1</v>
      </c>
      <c r="B291" s="176" t="str">
        <f>MECCANICI!B85</f>
        <v>GRUPPO DI PRESSURIZZAZIONE PER ALIMENTAZIONE ANTINCENDIO (CONFORME ALLA NORMA UNI 9490) Portata  14 mc/h Prevalenza 70 mt comprendente UNA pompa principale ed UNA pompa pilota</v>
      </c>
      <c r="C291" s="173" t="str">
        <f>MECCANICI!C85</f>
        <v>cad</v>
      </c>
      <c r="D291" s="41">
        <v>1</v>
      </c>
      <c r="E291" s="32"/>
      <c r="F291" s="33"/>
      <c r="G291" s="34"/>
    </row>
    <row r="292" spans="1:7" ht="39.75" customHeight="1">
      <c r="A292" s="172" t="str">
        <f>MECCANICI!A86</f>
        <v>4.12 -    IM.42</v>
      </c>
      <c r="B292" s="176" t="str">
        <f>MECCANICI!B86</f>
        <v>Fornitura e posa in opera di collettore in acciaio zincato DN 100 con sei attacchi comprese staffe e quant'altro</v>
      </c>
      <c r="C292" s="173" t="str">
        <f>MECCANICI!C86</f>
        <v>cad</v>
      </c>
      <c r="D292" s="41">
        <f>MECCANICI!D86</f>
        <v>2</v>
      </c>
      <c r="E292" s="32"/>
      <c r="F292" s="33"/>
      <c r="G292" s="34"/>
    </row>
    <row r="293" spans="1:7" ht="39.75" customHeight="1">
      <c r="A293" s="172" t="str">
        <f>MECCANICI!A87</f>
        <v>5.1 -      IM.43</v>
      </c>
      <c r="B293" s="176" t="str">
        <f>MECCANICI!B87</f>
        <v>Bagno per disabili completo</v>
      </c>
      <c r="C293" s="173" t="str">
        <f>MECCANICI!C87</f>
        <v>cad</v>
      </c>
      <c r="D293" s="41">
        <f>MECCANICI!D87</f>
        <v>1</v>
      </c>
      <c r="E293" s="32"/>
      <c r="F293" s="33"/>
      <c r="G293" s="34"/>
    </row>
    <row r="294" spans="1:7" ht="39.75" customHeight="1">
      <c r="A294" s="172" t="str">
        <f>MECCANICI!A88</f>
        <v>5.2 -    IM.44.1</v>
      </c>
      <c r="B294" s="176" t="str">
        <f>MECCANICI!B88</f>
        <v>VASO A CACCIATA </v>
      </c>
      <c r="C294" s="173" t="str">
        <f>MECCANICI!C88</f>
        <v>cad</v>
      </c>
      <c r="D294" s="41">
        <f>MECCANICI!D88</f>
        <v>4</v>
      </c>
      <c r="E294" s="32"/>
      <c r="F294" s="33"/>
      <c r="G294" s="34"/>
    </row>
    <row r="295" spans="1:7" ht="39.75" customHeight="1">
      <c r="A295" s="172" t="str">
        <f>MECCANICI!A89</f>
        <v>5.3 -    IM.45.1</v>
      </c>
      <c r="B295" s="176" t="str">
        <f>MECCANICI!B89</f>
        <v>LAVABO</v>
      </c>
      <c r="C295" s="173" t="str">
        <f>MECCANICI!C89</f>
        <v>cad</v>
      </c>
      <c r="D295" s="41">
        <f>MECCANICI!D89</f>
        <v>8</v>
      </c>
      <c r="E295" s="32"/>
      <c r="F295" s="33"/>
      <c r="G295" s="34"/>
    </row>
    <row r="296" spans="1:7" ht="39.75" customHeight="1">
      <c r="A296" s="172" t="str">
        <f>MECCANICI!A90</f>
        <v>5.4 -    IM.46.1</v>
      </c>
      <c r="B296" s="176" t="str">
        <f>MECCANICI!B90</f>
        <v>RUBINETTO D'ARRESTO CON CAPPUCCIO CROMATO diametro 3/4"</v>
      </c>
      <c r="C296" s="173" t="str">
        <f>MECCANICI!C90</f>
        <v>cad</v>
      </c>
      <c r="D296" s="41">
        <f>MECCANICI!D90</f>
        <v>2</v>
      </c>
      <c r="E296" s="32"/>
      <c r="F296" s="33"/>
      <c r="G296" s="34"/>
    </row>
    <row r="297" spans="1:7" ht="39.75" customHeight="1">
      <c r="A297" s="172" t="str">
        <f>MECCANICI!A91</f>
        <v>5.5 -    IM.46.2</v>
      </c>
      <c r="B297" s="176" t="str">
        <f>MECCANICI!B91</f>
        <v>RUBINETTO D'ARRESTO CON CAPPUCCIO CROMATO diametro 1/2"</v>
      </c>
      <c r="C297" s="173" t="str">
        <f>MECCANICI!C91</f>
        <v>cad</v>
      </c>
      <c r="D297" s="41">
        <f>MECCANICI!D91</f>
        <v>4</v>
      </c>
      <c r="E297" s="32"/>
      <c r="F297" s="33"/>
      <c r="G297" s="34"/>
    </row>
    <row r="298" spans="1:7" ht="39.75" customHeight="1">
      <c r="A298" s="172" t="str">
        <f>MECCANICI!A92</f>
        <v>5.6-    IM.47.1</v>
      </c>
      <c r="B298" s="176" t="str">
        <f>MECCANICI!B92</f>
        <v>SCALDA ACQUA ELETTRICO capacità litri 100</v>
      </c>
      <c r="C298" s="173" t="str">
        <f>MECCANICI!C92</f>
        <v>cad</v>
      </c>
      <c r="D298" s="41">
        <f>MECCANICI!D92</f>
        <v>1</v>
      </c>
      <c r="E298" s="32"/>
      <c r="F298" s="33"/>
      <c r="G298" s="34"/>
    </row>
    <row r="299" spans="1:7" ht="39.75" customHeight="1">
      <c r="A299" s="172" t="str">
        <f>MECCANICI!A93</f>
        <v>5.7 -      IM.48</v>
      </c>
      <c r="B299" s="176" t="str">
        <f>MECCANICI!B93</f>
        <v>DISTRIBUZIONE IDRICA E DEGLI SCARICHI, PER OGNI APPARECCHIO, ALL'INTERNO DI UN BAGNO di qualunque dimensione</v>
      </c>
      <c r="C299" s="173" t="str">
        <f>MECCANICI!C93</f>
        <v>cad</v>
      </c>
      <c r="D299" s="41">
        <f>MECCANICI!D93</f>
        <v>14</v>
      </c>
      <c r="E299" s="32"/>
      <c r="F299" s="33"/>
      <c r="G299" s="34"/>
    </row>
    <row r="300" spans="1:7" ht="39.75" customHeight="1">
      <c r="A300" s="172" t="str">
        <f>MECCANICI!A94</f>
        <v>5.8 -    IM.18.2</v>
      </c>
      <c r="B300" s="176" t="str">
        <f>MECCANICI!B94</f>
        <v>TUBO DI SCARICO IN POLIETILENE Ø 110 mm</v>
      </c>
      <c r="C300" s="173" t="str">
        <f>MECCANICI!C94</f>
        <v>m</v>
      </c>
      <c r="D300" s="41">
        <f>MECCANICI!D94</f>
        <v>45</v>
      </c>
      <c r="E300" s="32"/>
      <c r="F300" s="33"/>
      <c r="G300" s="34"/>
    </row>
    <row r="301" spans="1:7" ht="39.75" customHeight="1">
      <c r="A301" s="172" t="str">
        <f>MECCANICI!A95</f>
        <v>5.9 -    IM.18.4</v>
      </c>
      <c r="B301" s="176" t="str">
        <f>MECCANICI!B95</f>
        <v>TUBO DI SCARICO IN POLIETILENE Ø 63 mm</v>
      </c>
      <c r="C301" s="173" t="str">
        <f>MECCANICI!C95</f>
        <v>m</v>
      </c>
      <c r="D301" s="41">
        <f>MECCANICI!D95</f>
        <v>15</v>
      </c>
      <c r="E301" s="32"/>
      <c r="F301" s="33"/>
      <c r="G301" s="34"/>
    </row>
    <row r="302" spans="1:7" ht="39.75" customHeight="1">
      <c r="A302" s="172" t="str">
        <f>MECCANICI!A96</f>
        <v>5.10 -    IM.33.2</v>
      </c>
      <c r="B302" s="176" t="str">
        <f>MECCANICI!B96</f>
        <v>VALVOLA A SFERA FILETTATA diametro 1"1/2</v>
      </c>
      <c r="C302" s="173" t="str">
        <f>MECCANICI!C96</f>
        <v>cad</v>
      </c>
      <c r="D302" s="41">
        <f>MECCANICI!D96</f>
        <v>7</v>
      </c>
      <c r="E302" s="32"/>
      <c r="F302" s="33"/>
      <c r="G302" s="34"/>
    </row>
    <row r="303" spans="1:7" ht="39.75" customHeight="1">
      <c r="A303" s="172" t="str">
        <f>MECCANICI!A97</f>
        <v>5.11 -    IM.34.2</v>
      </c>
      <c r="B303" s="176" t="str">
        <f>MECCANICI!B97</f>
        <v>VALVOLA DI RITEGNO IN BRONZO FILETTATA diametro 1"1/2</v>
      </c>
      <c r="C303" s="173" t="str">
        <f>MECCANICI!C97</f>
        <v>cad</v>
      </c>
      <c r="D303" s="41">
        <f>MECCANICI!D97</f>
        <v>2</v>
      </c>
      <c r="E303" s="32"/>
      <c r="F303" s="33"/>
      <c r="G303" s="34"/>
    </row>
    <row r="304" spans="1:7" ht="39.75" customHeight="1">
      <c r="A304" s="172" t="str">
        <f>MECCANICI!A98</f>
        <v>5.12 -    IM.37.3</v>
      </c>
      <c r="B304" s="176" t="str">
        <f>MECCANICI!B98</f>
        <v>TUBO IN POLIETILENE PN 20 DN (mm) 50</v>
      </c>
      <c r="C304" s="173" t="s">
        <v>227</v>
      </c>
      <c r="D304" s="41">
        <v>60</v>
      </c>
      <c r="E304" s="32"/>
      <c r="F304" s="33"/>
      <c r="G304" s="34"/>
    </row>
    <row r="305" spans="1:7" ht="39.75" customHeight="1">
      <c r="A305" s="172" t="str">
        <f>MECCANICI!A99</f>
        <v>5.13 -    IM.50.1</v>
      </c>
      <c r="B305" s="176" t="str">
        <f>MECCANICI!B99</f>
        <v>GRUPPO DI PRESSURIZZAZIONE IDRICA Portata 10 mc/h Prevalenza 56 mt comprendente DUE pompe verticali</v>
      </c>
      <c r="C305" s="173" t="str">
        <f>MECCANICI!C99</f>
        <v>cad</v>
      </c>
      <c r="D305" s="41">
        <f>MECCANICI!D99</f>
        <v>1</v>
      </c>
      <c r="E305" s="32"/>
      <c r="F305" s="33"/>
      <c r="G305" s="34"/>
    </row>
    <row r="306" spans="1:7" ht="39.75" customHeight="1">
      <c r="A306" s="172" t="str">
        <f>MECCANICI!A100</f>
        <v>5.14 -    IM.40.3</v>
      </c>
      <c r="B306" s="176" t="str">
        <f>MECCANICI!B100</f>
        <v>SERBATOIO IN POLIETILENE PER ACQUA POTABILE CILINDRICO ORIZZONTALE O VERTICALE capacità lt 500</v>
      </c>
      <c r="C306" s="173" t="str">
        <f>MECCANICI!C100</f>
        <v>cad</v>
      </c>
      <c r="D306" s="41">
        <f>MECCANICI!D100</f>
        <v>1</v>
      </c>
      <c r="E306" s="32"/>
      <c r="F306" s="33"/>
      <c r="G306" s="34"/>
    </row>
    <row r="307" spans="1:7" ht="39.75" customHeight="1">
      <c r="A307" s="172" t="str">
        <f>MECCANICI!A101</f>
        <v>5.15 -    IM.42</v>
      </c>
      <c r="B307" s="176" t="str">
        <f>MECCANICI!B101</f>
        <v>Fornitura e posa in opera di collettore in acciaio zincato DN 100 con sei attacchi comprese staffe e quant'altro</v>
      </c>
      <c r="C307" s="173" t="str">
        <f>MECCANICI!C101</f>
        <v>cad</v>
      </c>
      <c r="D307" s="41">
        <f>MECCANICI!D101</f>
        <v>1</v>
      </c>
      <c r="E307" s="32"/>
      <c r="F307" s="33"/>
      <c r="G307" s="34"/>
    </row>
    <row r="308" spans="1:7" ht="39.75" customHeight="1">
      <c r="A308" s="172" t="str">
        <f>MECCANICI!A102</f>
        <v>5.16 -    IM.39.1</v>
      </c>
      <c r="B308" s="176" t="str">
        <f>MECCANICI!B102</f>
        <v>TUBO IN ACCIAIO ZINCATO SENZA SALDATURA   All'interno di una centrale tecnologica</v>
      </c>
      <c r="C308" s="173" t="str">
        <f>MECCANICI!C102</f>
        <v>Kg</v>
      </c>
      <c r="D308" s="41">
        <f>MECCANICI!D102</f>
        <v>500</v>
      </c>
      <c r="E308" s="32"/>
      <c r="F308" s="33"/>
      <c r="G308" s="34"/>
    </row>
    <row r="309" spans="1:7" ht="39.75" customHeight="1">
      <c r="A309" s="172" t="str">
        <f>MECCANICI!A103</f>
        <v>6.1 -      IM.51</v>
      </c>
      <c r="B309" s="176" t="str">
        <f>MECCANICI!B103</f>
        <v>REGOLATORE PER VENTILCONVETTORE CON POTENZIOMETRO</v>
      </c>
      <c r="C309" s="173" t="str">
        <f>MECCANICI!C103</f>
        <v>cad</v>
      </c>
      <c r="D309" s="41">
        <f>MECCANICI!D103</f>
        <v>12</v>
      </c>
      <c r="E309" s="32"/>
      <c r="F309" s="33"/>
      <c r="G309" s="34"/>
    </row>
    <row r="310" spans="1:7" ht="39.75" customHeight="1">
      <c r="A310" s="172" t="str">
        <f>MECCANICI!A104</f>
        <v>6.2 -      IM.52</v>
      </c>
      <c r="B310" s="176" t="str">
        <f>MECCANICI!B104</f>
        <v>REGOLATORE PER VENTILCONVETTORE</v>
      </c>
      <c r="C310" s="173" t="str">
        <f>MECCANICI!C104</f>
        <v>cad</v>
      </c>
      <c r="D310" s="41">
        <f>MECCANICI!D104</f>
        <v>15</v>
      </c>
      <c r="E310" s="32"/>
      <c r="F310" s="33"/>
      <c r="G310" s="34"/>
    </row>
    <row r="311" spans="1:7" ht="39.75" customHeight="1">
      <c r="A311" s="172" t="str">
        <f>MECCANICI!A105</f>
        <v>6.3 -      IM.53</v>
      </c>
      <c r="B311" s="176" t="str">
        <f>MECCANICI!B105</f>
        <v>REGOLAZIONE ELETTRONICA PER CDZ ARIA PRIMARIA</v>
      </c>
      <c r="C311" s="173" t="str">
        <f>MECCANICI!C105</f>
        <v>cad</v>
      </c>
      <c r="D311" s="41">
        <f>MECCANICI!D105</f>
        <v>1</v>
      </c>
      <c r="E311" s="32"/>
      <c r="F311" s="33"/>
      <c r="G311" s="34"/>
    </row>
    <row r="312" spans="1:7" ht="39.75" customHeight="1">
      <c r="A312" s="172" t="str">
        <f>MECCANICI!A106</f>
        <v>6.4 -      IM.54</v>
      </c>
      <c r="B312" s="176" t="str">
        <f>MECCANICI!B106</f>
        <v>SISTEMA DI SUPERVISIONE</v>
      </c>
      <c r="C312" s="173" t="str">
        <f>MECCANICI!C106</f>
        <v>cad</v>
      </c>
      <c r="D312" s="41">
        <f>MECCANICI!D106</f>
        <v>1</v>
      </c>
      <c r="E312" s="32"/>
      <c r="F312" s="33"/>
      <c r="G312" s="34"/>
    </row>
    <row r="313" spans="1:7" ht="39.75" customHeight="1">
      <c r="A313" s="172" t="str">
        <f>MECCANICI!A107</f>
        <v>7.1 -    IM.55.1</v>
      </c>
      <c r="B313" s="176" t="str">
        <f>MECCANICI!B107</f>
        <v>COSTO ORARIO MANODOPERA METALMECCANICA operaio provetto</v>
      </c>
      <c r="C313" s="173" t="str">
        <f>MECCANICI!C107</f>
        <v>ora</v>
      </c>
      <c r="D313" s="41">
        <f>MECCANICI!D107</f>
        <v>240</v>
      </c>
      <c r="E313" s="32"/>
      <c r="F313" s="33"/>
      <c r="G313" s="34"/>
    </row>
    <row r="314" spans="1:7" ht="39.75" customHeight="1" thickBot="1">
      <c r="A314" s="174" t="str">
        <f>MECCANICI!A108</f>
        <v>7.2 -    IM.55.2</v>
      </c>
      <c r="B314" s="177" t="str">
        <f>MECCANICI!B108</f>
        <v>COSTO ORARIO MANODOPERA METALMECCANICA operaio qualificato</v>
      </c>
      <c r="C314" s="175" t="str">
        <f>MECCANICI!C108</f>
        <v>ora</v>
      </c>
      <c r="D314" s="159">
        <f>MECCANICI!D108</f>
        <v>240</v>
      </c>
      <c r="E314" s="160"/>
      <c r="F314" s="161"/>
      <c r="G314" s="162"/>
    </row>
    <row r="315" spans="1:7" ht="15" customHeight="1">
      <c r="A315" s="153"/>
      <c r="B315" s="154"/>
      <c r="C315" s="155"/>
      <c r="D315" s="156"/>
      <c r="E315" s="157"/>
      <c r="F315" s="158"/>
      <c r="G315" s="158"/>
    </row>
    <row r="316" spans="1:7" ht="30" customHeight="1">
      <c r="A316" s="145" t="s">
        <v>177</v>
      </c>
      <c r="B316" s="141"/>
      <c r="C316" s="141"/>
      <c r="D316" s="141"/>
      <c r="E316" s="141"/>
      <c r="F316" s="141"/>
      <c r="G316" s="142"/>
    </row>
    <row r="317" spans="1:7" ht="24.75" customHeight="1">
      <c r="A317" s="146" t="s">
        <v>178</v>
      </c>
      <c r="B317" s="114"/>
      <c r="C317" s="114"/>
      <c r="D317" s="114"/>
      <c r="E317" s="114"/>
      <c r="F317" s="114"/>
      <c r="G317" s="144"/>
    </row>
    <row r="318" spans="1:7" ht="8.25" customHeight="1">
      <c r="A318" s="146"/>
      <c r="B318" s="114"/>
      <c r="C318" s="114"/>
      <c r="D318" s="114"/>
      <c r="E318" s="114"/>
      <c r="F318" s="114"/>
      <c r="G318" s="144"/>
    </row>
    <row r="319" spans="1:7" ht="21.75" customHeight="1">
      <c r="A319" s="146" t="s">
        <v>174</v>
      </c>
      <c r="B319" s="114"/>
      <c r="C319" s="114"/>
      <c r="D319" s="114"/>
      <c r="E319" s="114"/>
      <c r="F319" s="114"/>
      <c r="G319" s="144"/>
    </row>
    <row r="320" spans="1:7" ht="24.75" customHeight="1">
      <c r="A320" s="146" t="s">
        <v>175</v>
      </c>
      <c r="B320" s="114"/>
      <c r="C320" s="114"/>
      <c r="D320" s="114"/>
      <c r="E320" s="114"/>
      <c r="F320" s="114"/>
      <c r="G320" s="144"/>
    </row>
    <row r="321" spans="1:7" ht="24.75" customHeight="1">
      <c r="A321" s="146" t="s">
        <v>175</v>
      </c>
      <c r="B321" s="114"/>
      <c r="C321" s="114"/>
      <c r="D321" s="114"/>
      <c r="E321" s="114"/>
      <c r="F321" s="114"/>
      <c r="G321" s="144"/>
    </row>
    <row r="322" spans="1:7" ht="24.75" customHeight="1">
      <c r="A322" s="146" t="s">
        <v>175</v>
      </c>
      <c r="B322" s="114"/>
      <c r="C322" s="114"/>
      <c r="D322" s="114"/>
      <c r="E322" s="114"/>
      <c r="F322" s="114"/>
      <c r="G322" s="144"/>
    </row>
    <row r="323" spans="1:7" ht="24.75" customHeight="1">
      <c r="A323" s="146" t="s">
        <v>175</v>
      </c>
      <c r="B323" s="114"/>
      <c r="C323" s="114"/>
      <c r="D323" s="114"/>
      <c r="E323" s="114"/>
      <c r="F323" s="114"/>
      <c r="G323" s="144"/>
    </row>
    <row r="324" spans="1:7" ht="24.75" customHeight="1">
      <c r="A324" s="146" t="s">
        <v>175</v>
      </c>
      <c r="B324" s="114"/>
      <c r="C324" s="114"/>
      <c r="D324" s="114"/>
      <c r="E324" s="114"/>
      <c r="F324" s="114"/>
      <c r="G324" s="144"/>
    </row>
    <row r="325" spans="1:7" ht="12" customHeight="1">
      <c r="A325" s="143"/>
      <c r="B325" s="114"/>
      <c r="C325" s="114"/>
      <c r="D325" s="114"/>
      <c r="E325" s="114"/>
      <c r="F325" s="114"/>
      <c r="G325" s="144"/>
    </row>
    <row r="326" spans="1:7" ht="31.5" customHeight="1">
      <c r="A326" s="215" t="s">
        <v>176</v>
      </c>
      <c r="B326" s="216"/>
      <c r="C326" s="216"/>
      <c r="D326" s="216"/>
      <c r="E326" s="216"/>
      <c r="F326" s="216"/>
      <c r="G326" s="217"/>
    </row>
  </sheetData>
  <mergeCells count="14">
    <mergeCell ref="A326:G326"/>
    <mergeCell ref="A148:G148"/>
    <mergeCell ref="A91:G91"/>
    <mergeCell ref="A218:G218"/>
    <mergeCell ref="A147:G147"/>
    <mergeCell ref="A90:G90"/>
    <mergeCell ref="A3:D3"/>
    <mergeCell ref="A2:D2"/>
    <mergeCell ref="D4:D6"/>
    <mergeCell ref="A7:G7"/>
    <mergeCell ref="E4:F5"/>
    <mergeCell ref="G4:G5"/>
    <mergeCell ref="E2:G2"/>
    <mergeCell ref="E3:G3"/>
  </mergeCells>
  <printOptions/>
  <pageMargins left="0.3937007874015748" right="0.3937007874015748" top="0.7874015748031497" bottom="0.984251968503937" header="0.6692913385826772" footer="0.3937007874015748"/>
  <pageSetup horizontalDpi="300" verticalDpi="300" orientation="landscape" paperSize="9" scale="99" r:id="rId1"/>
  <headerFooter alignWithMargins="0">
    <oddFooter xml:space="preserve">&amp;L&amp;8                 L' IMPRESA  .........................................................&amp;C&amp;P&amp;R&amp;8IL RESPONSABILE DEL PROCEDIMENTO  ....................................................      </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SERTEC 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SERTEC sas</dc:creator>
  <cp:keywords/>
  <dc:description/>
  <cp:lastModifiedBy>teresa</cp:lastModifiedBy>
  <cp:lastPrinted>2002-09-16T09:38:55Z</cp:lastPrinted>
  <dcterms:created xsi:type="dcterms:W3CDTF">2002-09-09T14:20:21Z</dcterms:created>
  <dcterms:modified xsi:type="dcterms:W3CDTF">2002-09-17T09:13:24Z</dcterms:modified>
  <cp:category/>
  <cp:version/>
  <cp:contentType/>
  <cp:contentStatus/>
</cp:coreProperties>
</file>